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X:\Ильющенкова 05.12\2021 год\Бюджеты поселений 2021 год\МО СП Село Щелканово\"/>
    </mc:Choice>
  </mc:AlternateContent>
  <bookViews>
    <workbookView xWindow="0" yWindow="0" windowWidth="28800" windowHeight="11835" tabRatio="772"/>
  </bookViews>
  <sheets>
    <sheet name="Документ (15)" sheetId="16" r:id="rId1"/>
  </sheets>
  <definedNames>
    <definedName name="_xlnm.Print_Titles" localSheetId="0">'Документ (15)'!$5:$6</definedName>
  </definedNames>
  <calcPr calcId="152511"/>
</workbook>
</file>

<file path=xl/calcChain.xml><?xml version="1.0" encoding="utf-8"?>
<calcChain xmlns="http://schemas.openxmlformats.org/spreadsheetml/2006/main">
  <c r="AK9" i="16" l="1"/>
  <c r="AM10" i="16" l="1"/>
  <c r="AM12" i="16"/>
  <c r="AM13" i="16"/>
  <c r="AM15" i="16"/>
  <c r="AM17" i="16"/>
  <c r="AM18" i="16"/>
  <c r="AM25" i="16"/>
  <c r="AM26" i="16"/>
  <c r="AM27" i="16"/>
  <c r="AM28" i="16"/>
  <c r="AK29" i="16"/>
  <c r="AK24" i="16"/>
  <c r="AK23" i="16" s="1"/>
  <c r="AK21" i="16"/>
  <c r="AK16" i="16"/>
  <c r="AK14" i="16" s="1"/>
  <c r="AM14" i="16" s="1"/>
  <c r="AK11" i="16"/>
  <c r="AK8" i="16" s="1"/>
  <c r="AL29" i="16"/>
  <c r="AL24" i="16"/>
  <c r="AM24" i="16" s="1"/>
  <c r="AL21" i="16"/>
  <c r="AL11" i="16"/>
  <c r="AL8" i="16" s="1"/>
  <c r="AL9" i="16"/>
  <c r="AM9" i="16" s="1"/>
  <c r="AL14" i="16"/>
  <c r="AL16" i="16"/>
  <c r="AM16" i="16" l="1"/>
  <c r="AK7" i="16"/>
  <c r="AK31" i="16" s="1"/>
  <c r="AM8" i="16"/>
  <c r="AM11" i="16"/>
  <c r="AL23" i="16"/>
  <c r="AL7" i="16" s="1"/>
  <c r="AL31" i="16" l="1"/>
  <c r="AM31" i="16" s="1"/>
  <c r="AM7" i="16"/>
  <c r="AM23" i="16"/>
</calcChain>
</file>

<file path=xl/sharedStrings.xml><?xml version="1.0" encoding="utf-8"?>
<sst xmlns="http://schemas.openxmlformats.org/spreadsheetml/2006/main" count="118" uniqueCount="66">
  <si>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</si>
  <si>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</si>
  <si>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</si>
  <si>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</si>
  <si>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</si>
  <si>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</si>
  <si>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Исполнение за отчетный период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</si>
  <si>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</si>
  <si>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</si>
  <si>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</si>
  <si>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</si>
  <si>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</si>
  <si>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</si>
  <si>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</si>
  <si>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</si>
  <si>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Налог на доходы физических лиц</t>
  </si>
  <si>
    <t>00010500000000000000</t>
  </si>
  <si>
    <t xml:space="preserve">          НАЛОГИ НА СОВОКУПНЫЙ ДОХОД</t>
  </si>
  <si>
    <t>00010501000000000000</t>
  </si>
  <si>
    <t xml:space="preserve">              Налог, взимаемый в связи с применением упрощенной системы налогообложения</t>
  </si>
  <si>
    <t>00010506000000000000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</si>
  <si>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</si>
  <si>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</si>
  <si>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</si>
  <si>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</si>
  <si>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00010606000000000000</t>
  </si>
  <si>
    <t xml:space="preserve">              Земельный налог</t>
  </si>
  <si>
    <t>00010606030000000000</t>
  </si>
  <si>
    <t xml:space="preserve">                Земельный налог с организаций</t>
  </si>
  <si>
    <t>00010606040000000000</t>
  </si>
  <si>
    <t xml:space="preserve">                Земельный налог с физических лиц</t>
  </si>
  <si>
    <t>00011600000000000000</t>
  </si>
  <si>
    <t xml:space="preserve">          ШТРАФЫ, САНКЦИИ, ВОЗМЕЩЕНИЕ УЩЕРБА</t>
  </si>
  <si>
    <t>00011700000000000000</t>
  </si>
  <si>
    <t xml:space="preserve">          ПРОЧИЕ НЕНАЛОГОВЫЕ ДОХОДЫ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</si>
  <si>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</si>
  <si>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</si>
  <si>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</si>
  <si>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</si>
  <si>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00020210000000000000</t>
  </si>
  <si>
    <t xml:space="preserve">            Дотации бюджетам бюджетной системы Российской Федерации</t>
  </si>
  <si>
    <t>00020220000000000000</t>
  </si>
  <si>
    <t xml:space="preserve">            Субсидии бюджетам бюджетной системы Российской Федерации (межбюджетные субсидии)</t>
  </si>
  <si>
    <t>00020240000000000000</t>
  </si>
  <si>
    <t xml:space="preserve">            Иные межбюджетные трансферты</t>
  </si>
  <si>
    <t>00020700000000000000</t>
  </si>
  <si>
    <t xml:space="preserve">          ПРОЧИЕ БЕЗВОЗМЕЗДНЫЕ ПОСТУПЛЕНИЯ</t>
  </si>
  <si>
    <t>ИТОГО ДОХОДОВ</t>
  </si>
  <si>
    <t>00010800000000000000</t>
  </si>
  <si>
    <t xml:space="preserve">          ГОСУДАРСТВЕННАЯ ПОШЛИНА</t>
  </si>
  <si>
    <t>00020230000000000000</t>
  </si>
  <si>
    <t xml:space="preserve">            Субвенции бюджетам бюджетной системы Российской Федерации</t>
  </si>
  <si>
    <t>00311705050100000180</t>
  </si>
  <si>
    <t xml:space="preserve">                  Прочие неналоговые доходы бюджетов поселений</t>
  </si>
  <si>
    <t>81020705030100000150</t>
  </si>
  <si>
    <t xml:space="preserve">                  Прочие безвозмездные поступления в бюджеты сельских поселений</t>
  </si>
  <si>
    <t>Бюджет: СП "Село Щелканово"</t>
  </si>
  <si>
    <t>Ожидаемое исполнение бюджета МО СП "Село Щелканово" на 2020 год в разрезе доходных источников, прогноз на 2021 год</t>
  </si>
  <si>
    <t>План на 2020 год</t>
  </si>
  <si>
    <t>План на 2020 год с учетом изменений</t>
  </si>
  <si>
    <t>Исполнено по бюджету МО СП "Село Щелканово"  на 01.11.2020 года</t>
  </si>
  <si>
    <t>% исполнения к плану 2020 года</t>
  </si>
  <si>
    <t>Ожидаемое исполнение в 2020 году</t>
  </si>
  <si>
    <t>ПРОГНОЗ бюджета на 2021 год</t>
  </si>
  <si>
    <t>% 2020 года к ожидаемому исполнению 2020 года</t>
  </si>
  <si>
    <t xml:space="preserve">               Налог на профессиональный доход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</si>
</sst>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73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5" fillId="5" borderId="1" xfId="1" applyNumberFormat="1" applyFont="1" applyFill="1" applyProtection="1">
      <alignment horizontal="left" wrapText="1"/>
    </xf>
    <xf numFmtId="0" fontId="7" fillId="5" borderId="0" xfId="0" applyFont="1" applyFill="1" applyProtection="1">
      <protection locked="0"/>
    </xf>
    <xf numFmtId="0" fontId="8" fillId="5" borderId="1" xfId="2" applyNumberFormat="1" applyFont="1" applyFill="1" applyAlignment="1" applyProtection="1"/>
    <xf numFmtId="0" fontId="6" fillId="5" borderId="0" xfId="0" applyFont="1" applyFill="1" applyAlignment="1" applyProtection="1">
      <protection locked="0"/>
    </xf>
    <xf numFmtId="0" fontId="8" fillId="5" borderId="1" xfId="4" applyNumberFormat="1" applyFont="1" applyFill="1" applyAlignment="1" applyProtection="1">
      <alignment horizontal="center"/>
    </xf>
    <xf numFmtId="0" fontId="8" fillId="5" borderId="3" xfId="13" applyNumberFormat="1" applyFont="1" applyFill="1" applyAlignment="1" applyProtection="1">
      <alignment horizontal="center" wrapText="1"/>
    </xf>
    <xf numFmtId="0" fontId="8" fillId="5" borderId="2" xfId="12" applyNumberFormat="1" applyFont="1" applyFill="1" applyAlignment="1" applyProtection="1">
      <alignment horizontal="center" wrapText="1"/>
    </xf>
    <xf numFmtId="0" fontId="8" fillId="5" borderId="14" xfId="12" applyNumberFormat="1" applyFont="1" applyFill="1" applyBorder="1" applyAlignment="1" applyProtection="1">
      <alignment horizontal="center" wrapText="1"/>
    </xf>
    <xf numFmtId="1" fontId="9" fillId="5" borderId="2" xfId="14" applyNumberFormat="1" applyFont="1" applyFill="1" applyAlignment="1" applyProtection="1">
      <alignment horizontal="center" shrinkToFit="1"/>
    </xf>
    <xf numFmtId="0" fontId="9" fillId="5" borderId="2" xfId="15" applyNumberFormat="1" applyFont="1" applyFill="1" applyAlignment="1" applyProtection="1">
      <alignment horizontal="left" wrapText="1"/>
    </xf>
    <xf numFmtId="0" fontId="9" fillId="5" borderId="2" xfId="16" applyNumberFormat="1" applyFont="1" applyFill="1" applyAlignment="1" applyProtection="1">
      <alignment horizontal="center" wrapText="1"/>
    </xf>
    <xf numFmtId="4" fontId="9" fillId="5" borderId="2" xfId="17" applyNumberFormat="1" applyFont="1" applyFill="1" applyAlignment="1" applyProtection="1">
      <alignment horizontal="right" shrinkToFit="1"/>
    </xf>
    <xf numFmtId="10" fontId="9" fillId="5" borderId="2" xfId="18" applyNumberFormat="1" applyFont="1" applyFill="1" applyAlignment="1" applyProtection="1">
      <alignment horizontal="center" shrinkToFit="1"/>
    </xf>
    <xf numFmtId="10" fontId="9" fillId="5" borderId="14" xfId="18" applyNumberFormat="1" applyFont="1" applyFill="1" applyBorder="1" applyAlignment="1" applyProtection="1">
      <alignment horizontal="center" shrinkToFit="1"/>
    </xf>
    <xf numFmtId="4" fontId="7" fillId="5" borderId="13" xfId="0" applyNumberFormat="1" applyFont="1" applyFill="1" applyBorder="1" applyAlignment="1" applyProtection="1">
      <protection locked="0"/>
    </xf>
    <xf numFmtId="1" fontId="8" fillId="5" borderId="2" xfId="14" applyNumberFormat="1" applyFont="1" applyFill="1" applyAlignment="1" applyProtection="1">
      <alignment horizontal="center" shrinkToFit="1"/>
    </xf>
    <xf numFmtId="0" fontId="8" fillId="5" borderId="2" xfId="15" applyNumberFormat="1" applyFont="1" applyFill="1" applyAlignment="1" applyProtection="1">
      <alignment horizontal="left" wrapText="1"/>
    </xf>
    <xf numFmtId="0" fontId="8" fillId="5" borderId="2" xfId="16" applyNumberFormat="1" applyFont="1" applyFill="1" applyAlignment="1" applyProtection="1">
      <alignment horizontal="center" wrapText="1"/>
    </xf>
    <xf numFmtId="4" fontId="8" fillId="5" borderId="2" xfId="17" applyNumberFormat="1" applyFont="1" applyFill="1" applyAlignment="1" applyProtection="1">
      <alignment horizontal="right" shrinkToFit="1"/>
    </xf>
    <xf numFmtId="10" fontId="8" fillId="5" borderId="2" xfId="18" applyNumberFormat="1" applyFont="1" applyFill="1" applyAlignment="1" applyProtection="1">
      <alignment horizontal="center" shrinkToFit="1"/>
    </xf>
    <xf numFmtId="10" fontId="8" fillId="5" borderId="14" xfId="18" applyNumberFormat="1" applyFont="1" applyFill="1" applyBorder="1" applyAlignment="1" applyProtection="1">
      <alignment horizontal="center" shrinkToFit="1"/>
    </xf>
    <xf numFmtId="4" fontId="8" fillId="5" borderId="13" xfId="2" applyNumberFormat="1" applyFont="1" applyFill="1" applyBorder="1" applyAlignment="1" applyProtection="1"/>
    <xf numFmtId="4" fontId="6" fillId="5" borderId="13" xfId="0" applyNumberFormat="1" applyFont="1" applyFill="1" applyBorder="1" applyAlignment="1" applyProtection="1">
      <protection locked="0"/>
    </xf>
    <xf numFmtId="4" fontId="9" fillId="5" borderId="13" xfId="2" applyNumberFormat="1" applyFont="1" applyFill="1" applyBorder="1" applyAlignment="1" applyProtection="1"/>
    <xf numFmtId="1" fontId="9" fillId="5" borderId="4" xfId="20" applyNumberFormat="1" applyFont="1" applyFill="1" applyAlignment="1" applyProtection="1">
      <alignment horizontal="left" shrinkToFit="1"/>
    </xf>
    <xf numFmtId="4" fontId="9" fillId="5" borderId="2" xfId="21" applyNumberFormat="1" applyFont="1" applyFill="1" applyAlignment="1" applyProtection="1">
      <alignment horizontal="right" shrinkToFit="1"/>
    </xf>
    <xf numFmtId="10" fontId="9" fillId="5" borderId="2" xfId="22" applyNumberFormat="1" applyFont="1" applyFill="1" applyAlignment="1" applyProtection="1">
      <alignment horizontal="center" shrinkToFit="1"/>
    </xf>
    <xf numFmtId="10" fontId="9" fillId="5" borderId="14" xfId="22" applyNumberFormat="1" applyFont="1" applyFill="1" applyBorder="1" applyAlignment="1" applyProtection="1">
      <alignment horizontal="center" shrinkToFit="1"/>
    </xf>
    <xf numFmtId="4" fontId="7" fillId="6" borderId="13" xfId="0" applyNumberFormat="1" applyFont="1" applyFill="1" applyBorder="1" applyAlignment="1" applyProtection="1">
      <protection locked="0"/>
    </xf>
    <xf numFmtId="4" fontId="6" fillId="6" borderId="13" xfId="0" applyNumberFormat="1" applyFont="1" applyFill="1" applyBorder="1" applyAlignment="1" applyProtection="1">
      <protection locked="0"/>
    </xf>
    <xf numFmtId="4" fontId="7" fillId="5" borderId="0" xfId="0" applyNumberFormat="1" applyFont="1" applyFill="1" applyProtection="1">
      <protection locked="0"/>
    </xf>
    <xf numFmtId="0" fontId="7" fillId="6" borderId="15" xfId="0" applyFont="1" applyFill="1" applyBorder="1" applyAlignment="1" applyProtection="1">
      <alignment horizontal="center" wrapText="1"/>
      <protection locked="0"/>
    </xf>
    <xf numFmtId="0" fontId="7" fillId="6" borderId="16" xfId="0" applyFont="1" applyFill="1" applyBorder="1" applyAlignment="1" applyProtection="1">
      <alignment horizontal="center" wrapText="1"/>
      <protection locked="0"/>
    </xf>
    <xf numFmtId="9" fontId="6" fillId="5" borderId="15" xfId="0" applyNumberFormat="1" applyFont="1" applyFill="1" applyBorder="1" applyAlignment="1" applyProtection="1">
      <alignment horizontal="center" wrapText="1"/>
      <protection locked="0"/>
    </xf>
    <xf numFmtId="0" fontId="6" fillId="5" borderId="16" xfId="0" applyFont="1" applyFill="1" applyBorder="1" applyAlignment="1" applyProtection="1">
      <alignment horizontal="center" wrapText="1"/>
      <protection locked="0"/>
    </xf>
    <xf numFmtId="0" fontId="10" fillId="5" borderId="1" xfId="3" applyNumberFormat="1" applyFont="1" applyFill="1" applyAlignment="1" applyProtection="1">
      <alignment horizontal="center" wrapText="1"/>
    </xf>
    <xf numFmtId="0" fontId="8" fillId="5" borderId="1" xfId="5" applyNumberFormat="1" applyFont="1" applyFill="1" applyBorder="1" applyAlignment="1" applyProtection="1">
      <alignment horizontal="right"/>
    </xf>
    <xf numFmtId="0" fontId="8" fillId="5" borderId="1" xfId="4" applyNumberFormat="1" applyFont="1" applyFill="1" applyAlignment="1" applyProtection="1">
      <alignment horizontal="center"/>
    </xf>
    <xf numFmtId="0" fontId="8" fillId="5" borderId="1" xfId="4" applyFont="1" applyFill="1" applyAlignment="1">
      <alignment horizontal="center"/>
    </xf>
    <xf numFmtId="0" fontId="8" fillId="5" borderId="2" xfId="11" applyNumberFormat="1" applyFont="1" applyFill="1" applyAlignment="1" applyProtection="1">
      <alignment horizontal="center" wrapText="1"/>
    </xf>
    <xf numFmtId="0" fontId="8" fillId="5" borderId="2" xfId="11" applyFont="1" applyFill="1" applyAlignment="1">
      <alignment horizontal="center" wrapText="1"/>
    </xf>
    <xf numFmtId="0" fontId="8" fillId="5" borderId="14" xfId="11" applyFont="1" applyFill="1" applyBorder="1" applyAlignment="1">
      <alignment horizontal="center" wrapText="1"/>
    </xf>
    <xf numFmtId="0" fontId="8" fillId="5" borderId="2" xfId="12" applyNumberFormat="1" applyFont="1" applyFill="1" applyAlignment="1" applyProtection="1">
      <alignment horizontal="center" wrapText="1"/>
    </xf>
    <xf numFmtId="0" fontId="8" fillId="5" borderId="2" xfId="12" applyFont="1" applyFill="1" applyAlignment="1">
      <alignment horizontal="center" wrapText="1"/>
    </xf>
    <xf numFmtId="0" fontId="8" fillId="5" borderId="11" xfId="12" applyNumberFormat="1" applyFont="1" applyFill="1" applyBorder="1" applyAlignment="1" applyProtection="1">
      <alignment horizontal="center" wrapText="1"/>
    </xf>
    <xf numFmtId="0" fontId="8" fillId="5" borderId="12" xfId="12" applyNumberFormat="1" applyFont="1" applyFill="1" applyBorder="1" applyAlignment="1" applyProtection="1">
      <alignment horizontal="center" wrapText="1"/>
    </xf>
    <xf numFmtId="0" fontId="8" fillId="5" borderId="1" xfId="1" applyNumberFormat="1" applyFont="1" applyFill="1" applyAlignment="1" applyProtection="1">
      <alignment horizontal="left" wrapText="1"/>
    </xf>
    <xf numFmtId="0" fontId="8" fillId="5" borderId="1" xfId="1" applyFont="1" applyFill="1" applyAlignment="1">
      <alignment horizontal="left" wrapText="1"/>
    </xf>
    <xf numFmtId="0" fontId="8" fillId="5" borderId="5" xfId="11" applyNumberFormat="1" applyFont="1" applyFill="1" applyBorder="1" applyAlignment="1" applyProtection="1">
      <alignment horizontal="center" wrapText="1"/>
    </xf>
    <xf numFmtId="0" fontId="8" fillId="5" borderId="6" xfId="11" applyNumberFormat="1" applyFont="1" applyFill="1" applyBorder="1" applyAlignment="1" applyProtection="1">
      <alignment horizontal="center" wrapText="1"/>
    </xf>
    <xf numFmtId="0" fontId="8" fillId="5" borderId="7" xfId="11" applyNumberFormat="1" applyFont="1" applyFill="1" applyBorder="1" applyAlignment="1" applyProtection="1">
      <alignment horizontal="center" wrapText="1"/>
    </xf>
    <xf numFmtId="0" fontId="8" fillId="5" borderId="8" xfId="11" applyNumberFormat="1" applyFont="1" applyFill="1" applyBorder="1" applyAlignment="1" applyProtection="1">
      <alignment horizontal="center" wrapText="1"/>
    </xf>
    <xf numFmtId="0" fontId="8" fillId="5" borderId="9" xfId="11" applyNumberFormat="1" applyFont="1" applyFill="1" applyBorder="1" applyAlignment="1" applyProtection="1">
      <alignment horizontal="center" wrapText="1"/>
    </xf>
    <xf numFmtId="0" fontId="8" fillId="5" borderId="10" xfId="11" applyNumberFormat="1" applyFont="1" applyFill="1" applyBorder="1" applyAlignment="1" applyProtection="1">
      <alignment horizontal="center" wrapText="1"/>
    </xf>
    <xf numFmtId="0" fontId="8" fillId="5" borderId="15" xfId="2" applyNumberFormat="1" applyFont="1" applyFill="1" applyBorder="1" applyAlignment="1" applyProtection="1">
      <alignment horizontal="center" wrapText="1"/>
    </xf>
    <xf numFmtId="0" fontId="8" fillId="5" borderId="16" xfId="2" applyNumberFormat="1" applyFont="1" applyFill="1" applyBorder="1" applyAlignment="1" applyProtection="1">
      <alignment horizontal="center" wrapText="1"/>
    </xf>
    <xf numFmtId="0" fontId="5" fillId="5" borderId="1" xfId="1" applyNumberFormat="1" applyFont="1" applyFill="1" applyProtection="1">
      <alignment horizontal="left" wrapText="1"/>
    </xf>
    <xf numFmtId="0" fontId="5" fillId="5" borderId="1" xfId="1" applyFont="1" applyFill="1">
      <alignment horizontal="left" wrapText="1"/>
    </xf>
    <xf numFmtId="1" fontId="9" fillId="5" borderId="2" xfId="19" applyNumberFormat="1" applyFont="1" applyFill="1" applyAlignment="1" applyProtection="1">
      <alignment horizontal="left" shrinkToFit="1"/>
    </xf>
    <xf numFmtId="1" fontId="9" fillId="5" borderId="2" xfId="19" applyFont="1" applyFill="1" applyAlignment="1">
      <alignment horizontal="left" shrinkToFit="1"/>
    </xf>
    <xf numFmtId="0" fontId="8" fillId="5" borderId="2" xfId="6" applyNumberFormat="1" applyFont="1" applyFill="1" applyAlignment="1" applyProtection="1">
      <alignment horizontal="center" wrapText="1"/>
    </xf>
    <xf numFmtId="0" fontId="8" fillId="5" borderId="2" xfId="6" applyFont="1" applyFill="1" applyAlignment="1">
      <alignment horizontal="center" wrapText="1"/>
    </xf>
    <xf numFmtId="0" fontId="8" fillId="5" borderId="2" xfId="7" applyNumberFormat="1" applyFont="1" applyFill="1" applyAlignment="1" applyProtection="1">
      <alignment horizontal="center" wrapText="1"/>
    </xf>
    <xf numFmtId="0" fontId="8" fillId="5" borderId="2" xfId="7" applyFont="1" applyFill="1" applyAlignment="1">
      <alignment horizontal="center" wrapText="1"/>
    </xf>
    <xf numFmtId="0" fontId="8" fillId="5" borderId="2" xfId="8" applyNumberFormat="1" applyFont="1" applyFill="1" applyAlignment="1" applyProtection="1">
      <alignment horizontal="center" wrapText="1"/>
    </xf>
    <xf numFmtId="0" fontId="8" fillId="5" borderId="2" xfId="8" applyFont="1" applyFill="1" applyAlignment="1">
      <alignment horizontal="center" wrapText="1"/>
    </xf>
    <xf numFmtId="0" fontId="8" fillId="5" borderId="2" xfId="9" applyNumberFormat="1" applyFont="1" applyFill="1" applyAlignment="1" applyProtection="1">
      <alignment horizontal="center" wrapText="1"/>
    </xf>
    <xf numFmtId="0" fontId="8" fillId="5" borderId="2" xfId="9" applyFont="1" applyFill="1" applyAlignment="1">
      <alignment horizontal="center" wrapText="1"/>
    </xf>
    <xf numFmtId="0" fontId="8" fillId="5" borderId="2" xfId="10" applyNumberFormat="1" applyFont="1" applyFill="1" applyAlignment="1" applyProtection="1">
      <alignment horizontal="center" wrapText="1"/>
    </xf>
    <xf numFmtId="0" fontId="8" fillId="5" borderId="2" xfId="10" applyFont="1" applyFill="1" applyAlignment="1">
      <alignment horizont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33"/>
  <sheetViews>
    <sheetView showGridLines="0" showZeros="0" tabSelected="1" zoomScaleNormal="100" zoomScaleSheetLayoutView="100" workbookViewId="0">
      <pane ySplit="6" topLeftCell="A7" activePane="bottomLeft" state="frozen"/>
      <selection pane="bottomLeft" activeCell="AL10" sqref="AL10"/>
    </sheetView>
  </sheetViews>
  <sheetFormatPr defaultColWidth="8.85546875" defaultRowHeight="15" outlineLevelRow="6" x14ac:dyDescent="0.25"/>
  <cols>
    <col min="1" max="1" width="8.85546875" style="2" hidden="1"/>
    <col min="2" max="2" width="46.42578125" style="2" customWidth="1"/>
    <col min="3" max="3" width="21.140625" style="2" customWidth="1"/>
    <col min="4" max="15" width="8.85546875" style="2" hidden="1"/>
    <col min="16" max="16" width="13" style="2" customWidth="1"/>
    <col min="17" max="17" width="8.85546875" style="2" hidden="1" customWidth="1"/>
    <col min="18" max="18" width="12.7109375" style="2" customWidth="1"/>
    <col min="19" max="26" width="8.85546875" style="2" hidden="1"/>
    <col min="27" max="27" width="16.28515625" style="2" customWidth="1"/>
    <col min="28" max="31" width="8.85546875" style="2" hidden="1"/>
    <col min="32" max="32" width="12.5703125" style="2" customWidth="1"/>
    <col min="33" max="36" width="8.85546875" style="2" hidden="1" customWidth="1"/>
    <col min="37" max="37" width="16.140625" style="2" customWidth="1"/>
    <col min="38" max="38" width="12.7109375" style="2" customWidth="1"/>
    <col min="39" max="39" width="12.85546875" style="2" customWidth="1"/>
    <col min="40" max="40" width="13.140625" style="2" bestFit="1" customWidth="1"/>
    <col min="41" max="16384" width="8.85546875" style="2"/>
  </cols>
  <sheetData>
    <row r="1" spans="1:40" x14ac:dyDescent="0.25">
      <c r="A1" s="49"/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"/>
      <c r="AL1" s="6"/>
      <c r="AM1" s="6"/>
    </row>
    <row r="2" spans="1:40" ht="24" customHeight="1" x14ac:dyDescent="0.3">
      <c r="A2" s="38" t="s">
        <v>57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</row>
    <row r="3" spans="1:40" ht="15.75" customHeight="1" x14ac:dyDescent="0.25">
      <c r="A3" s="4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7"/>
      <c r="AJ3" s="7"/>
      <c r="AK3" s="5"/>
      <c r="AL3" s="6"/>
      <c r="AM3" s="6"/>
    </row>
    <row r="4" spans="1:40" ht="12.75" customHeight="1" x14ac:dyDescent="0.25">
      <c r="A4" s="39" t="s">
        <v>0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</row>
    <row r="5" spans="1:40" ht="30" customHeight="1" x14ac:dyDescent="0.25">
      <c r="A5" s="63" t="s">
        <v>1</v>
      </c>
      <c r="B5" s="65" t="s">
        <v>2</v>
      </c>
      <c r="C5" s="67" t="s">
        <v>3</v>
      </c>
      <c r="D5" s="69" t="s">
        <v>1</v>
      </c>
      <c r="E5" s="71" t="s">
        <v>1</v>
      </c>
      <c r="F5" s="42" t="s">
        <v>4</v>
      </c>
      <c r="G5" s="43"/>
      <c r="H5" s="43"/>
      <c r="I5" s="42" t="s">
        <v>5</v>
      </c>
      <c r="J5" s="43"/>
      <c r="K5" s="43"/>
      <c r="L5" s="45" t="s">
        <v>1</v>
      </c>
      <c r="M5" s="45" t="s">
        <v>1</v>
      </c>
      <c r="N5" s="45" t="s">
        <v>1</v>
      </c>
      <c r="O5" s="45" t="s">
        <v>1</v>
      </c>
      <c r="P5" s="45" t="s">
        <v>58</v>
      </c>
      <c r="Q5" s="45" t="s">
        <v>1</v>
      </c>
      <c r="R5" s="45" t="s">
        <v>59</v>
      </c>
      <c r="S5" s="45" t="s">
        <v>1</v>
      </c>
      <c r="T5" s="45" t="s">
        <v>1</v>
      </c>
      <c r="U5" s="45" t="s">
        <v>1</v>
      </c>
      <c r="V5" s="45" t="s">
        <v>1</v>
      </c>
      <c r="W5" s="45" t="s">
        <v>1</v>
      </c>
      <c r="X5" s="45" t="s">
        <v>1</v>
      </c>
      <c r="Y5" s="51" t="s">
        <v>60</v>
      </c>
      <c r="Z5" s="52"/>
      <c r="AA5" s="53"/>
      <c r="AB5" s="42" t="s">
        <v>6</v>
      </c>
      <c r="AC5" s="43"/>
      <c r="AD5" s="43"/>
      <c r="AE5" s="8" t="s">
        <v>1</v>
      </c>
      <c r="AF5" s="47" t="s">
        <v>61</v>
      </c>
      <c r="AG5" s="42" t="s">
        <v>7</v>
      </c>
      <c r="AH5" s="43"/>
      <c r="AI5" s="42" t="s">
        <v>8</v>
      </c>
      <c r="AJ5" s="44"/>
      <c r="AK5" s="57" t="s">
        <v>62</v>
      </c>
      <c r="AL5" s="34" t="s">
        <v>63</v>
      </c>
      <c r="AM5" s="36" t="s">
        <v>64</v>
      </c>
    </row>
    <row r="6" spans="1:40" ht="44.25" customHeight="1" x14ac:dyDescent="0.25">
      <c r="A6" s="64"/>
      <c r="B6" s="66"/>
      <c r="C6" s="68"/>
      <c r="D6" s="70"/>
      <c r="E6" s="72"/>
      <c r="F6" s="9" t="s">
        <v>1</v>
      </c>
      <c r="G6" s="9" t="s">
        <v>1</v>
      </c>
      <c r="H6" s="9" t="s">
        <v>1</v>
      </c>
      <c r="I6" s="9" t="s">
        <v>1</v>
      </c>
      <c r="J6" s="9" t="s">
        <v>1</v>
      </c>
      <c r="K6" s="9" t="s">
        <v>1</v>
      </c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54"/>
      <c r="Z6" s="55"/>
      <c r="AA6" s="56"/>
      <c r="AB6" s="9" t="s">
        <v>1</v>
      </c>
      <c r="AC6" s="9" t="s">
        <v>1</v>
      </c>
      <c r="AD6" s="9" t="s">
        <v>1</v>
      </c>
      <c r="AE6" s="9"/>
      <c r="AF6" s="48"/>
      <c r="AG6" s="9" t="s">
        <v>1</v>
      </c>
      <c r="AH6" s="9" t="s">
        <v>1</v>
      </c>
      <c r="AI6" s="9" t="s">
        <v>1</v>
      </c>
      <c r="AJ6" s="10" t="s">
        <v>1</v>
      </c>
      <c r="AK6" s="58"/>
      <c r="AL6" s="35"/>
      <c r="AM6" s="37"/>
    </row>
    <row r="7" spans="1:40" s="4" customFormat="1" ht="25.5" customHeight="1" x14ac:dyDescent="0.2">
      <c r="A7" s="11" t="s">
        <v>9</v>
      </c>
      <c r="B7" s="12" t="s">
        <v>56</v>
      </c>
      <c r="C7" s="11" t="s">
        <v>9</v>
      </c>
      <c r="D7" s="11"/>
      <c r="E7" s="11"/>
      <c r="F7" s="13"/>
      <c r="G7" s="11"/>
      <c r="H7" s="11"/>
      <c r="I7" s="11"/>
      <c r="J7" s="11"/>
      <c r="K7" s="11"/>
      <c r="L7" s="11"/>
      <c r="M7" s="11"/>
      <c r="N7" s="11"/>
      <c r="O7" s="14">
        <v>0</v>
      </c>
      <c r="P7" s="14">
        <v>4109743</v>
      </c>
      <c r="Q7" s="14">
        <v>-947129.45</v>
      </c>
      <c r="R7" s="14">
        <v>3162613.55</v>
      </c>
      <c r="S7" s="14">
        <v>3162613.55</v>
      </c>
      <c r="T7" s="14">
        <v>3162613.55</v>
      </c>
      <c r="U7" s="14">
        <v>0</v>
      </c>
      <c r="V7" s="14">
        <v>0</v>
      </c>
      <c r="W7" s="14">
        <v>0</v>
      </c>
      <c r="X7" s="14">
        <v>0</v>
      </c>
      <c r="Y7" s="14">
        <v>6837.14</v>
      </c>
      <c r="Z7" s="14">
        <v>2382884.94</v>
      </c>
      <c r="AA7" s="14">
        <v>2376047.7999999998</v>
      </c>
      <c r="AB7" s="14">
        <v>6837.14</v>
      </c>
      <c r="AC7" s="14">
        <v>2382884.94</v>
      </c>
      <c r="AD7" s="14">
        <v>2376047.7999999998</v>
      </c>
      <c r="AE7" s="14">
        <v>2376047.7999999998</v>
      </c>
      <c r="AF7" s="15">
        <v>0.7512924871899066</v>
      </c>
      <c r="AG7" s="14">
        <v>786565.75</v>
      </c>
      <c r="AH7" s="15">
        <v>0.7512924871899066</v>
      </c>
      <c r="AI7" s="14">
        <v>0</v>
      </c>
      <c r="AJ7" s="16"/>
      <c r="AK7" s="17">
        <f>SUM(AK8+AK23)</f>
        <v>2906766.42</v>
      </c>
      <c r="AL7" s="31">
        <f>SUM(AL8+AL23)</f>
        <v>2667138</v>
      </c>
      <c r="AM7" s="17">
        <f>SUM(AL7/AK7*100)</f>
        <v>91.756185899519238</v>
      </c>
    </row>
    <row r="8" spans="1:40" s="4" customFormat="1" ht="36.75" customHeight="1" outlineLevel="1" x14ac:dyDescent="0.2">
      <c r="A8" s="11" t="s">
        <v>10</v>
      </c>
      <c r="B8" s="12" t="s">
        <v>11</v>
      </c>
      <c r="C8" s="11" t="s">
        <v>10</v>
      </c>
      <c r="D8" s="11"/>
      <c r="E8" s="11"/>
      <c r="F8" s="13"/>
      <c r="G8" s="11"/>
      <c r="H8" s="11"/>
      <c r="I8" s="11"/>
      <c r="J8" s="11"/>
      <c r="K8" s="11"/>
      <c r="L8" s="11"/>
      <c r="M8" s="11"/>
      <c r="N8" s="11"/>
      <c r="O8" s="14">
        <v>0</v>
      </c>
      <c r="P8" s="14">
        <v>1137226</v>
      </c>
      <c r="Q8" s="14">
        <v>430852.01</v>
      </c>
      <c r="R8" s="14">
        <v>1568078.01</v>
      </c>
      <c r="S8" s="14">
        <v>1568078.01</v>
      </c>
      <c r="T8" s="14">
        <v>1568078.01</v>
      </c>
      <c r="U8" s="14">
        <v>0</v>
      </c>
      <c r="V8" s="14">
        <v>0</v>
      </c>
      <c r="W8" s="14">
        <v>0</v>
      </c>
      <c r="X8" s="14">
        <v>0</v>
      </c>
      <c r="Y8" s="14">
        <v>0</v>
      </c>
      <c r="Z8" s="14">
        <v>1180565.3600000001</v>
      </c>
      <c r="AA8" s="14">
        <v>1180565.3600000001</v>
      </c>
      <c r="AB8" s="14">
        <v>0</v>
      </c>
      <c r="AC8" s="14">
        <v>1180565.3600000001</v>
      </c>
      <c r="AD8" s="14">
        <v>1180565.3600000001</v>
      </c>
      <c r="AE8" s="14">
        <v>1180565.3600000001</v>
      </c>
      <c r="AF8" s="15">
        <v>0.75287412518462649</v>
      </c>
      <c r="AG8" s="14">
        <v>387512.65</v>
      </c>
      <c r="AH8" s="15">
        <v>0.75287412518462649</v>
      </c>
      <c r="AI8" s="14">
        <v>0</v>
      </c>
      <c r="AJ8" s="16"/>
      <c r="AK8" s="17">
        <f>SUM(AK9+AK11+AK14+AK19+AK20+AK21)</f>
        <v>1312230.8799999999</v>
      </c>
      <c r="AL8" s="31">
        <f>SUM(AL9+AL11+AL14+AL19+AL20+AL21)</f>
        <v>1212178</v>
      </c>
      <c r="AM8" s="17">
        <f t="shared" ref="AM8:AM31" si="0">SUM(AL8/AK8*100)</f>
        <v>92.375360043348479</v>
      </c>
    </row>
    <row r="9" spans="1:40" s="4" customFormat="1" ht="21" customHeight="1" outlineLevel="2" x14ac:dyDescent="0.2">
      <c r="A9" s="11" t="s">
        <v>12</v>
      </c>
      <c r="B9" s="12" t="s">
        <v>13</v>
      </c>
      <c r="C9" s="11" t="s">
        <v>12</v>
      </c>
      <c r="D9" s="11"/>
      <c r="E9" s="11"/>
      <c r="F9" s="13"/>
      <c r="G9" s="11"/>
      <c r="H9" s="11"/>
      <c r="I9" s="11"/>
      <c r="J9" s="11"/>
      <c r="K9" s="11"/>
      <c r="L9" s="11"/>
      <c r="M9" s="11"/>
      <c r="N9" s="11"/>
      <c r="O9" s="14">
        <v>0</v>
      </c>
      <c r="P9" s="14">
        <v>85226</v>
      </c>
      <c r="Q9" s="14">
        <v>28494.01</v>
      </c>
      <c r="R9" s="14">
        <v>113720.01</v>
      </c>
      <c r="S9" s="14">
        <v>113720.01</v>
      </c>
      <c r="T9" s="14">
        <v>113720.01</v>
      </c>
      <c r="U9" s="14">
        <v>0</v>
      </c>
      <c r="V9" s="14">
        <v>0</v>
      </c>
      <c r="W9" s="14">
        <v>0</v>
      </c>
      <c r="X9" s="14">
        <v>0</v>
      </c>
      <c r="Y9" s="14">
        <v>0</v>
      </c>
      <c r="Z9" s="14">
        <v>113720.01</v>
      </c>
      <c r="AA9" s="14">
        <v>113720.01</v>
      </c>
      <c r="AB9" s="14">
        <v>0</v>
      </c>
      <c r="AC9" s="14">
        <v>113720.01</v>
      </c>
      <c r="AD9" s="14">
        <v>113720.01</v>
      </c>
      <c r="AE9" s="14">
        <v>113720.01</v>
      </c>
      <c r="AF9" s="15">
        <v>1</v>
      </c>
      <c r="AG9" s="14">
        <v>0</v>
      </c>
      <c r="AH9" s="15">
        <v>1</v>
      </c>
      <c r="AI9" s="14">
        <v>0</v>
      </c>
      <c r="AJ9" s="16"/>
      <c r="AK9" s="17">
        <f>SUM(AK10)</f>
        <v>136500</v>
      </c>
      <c r="AL9" s="31">
        <f>SUM(AL10)</f>
        <v>137178</v>
      </c>
      <c r="AM9" s="17">
        <f t="shared" si="0"/>
        <v>100.4967032967033</v>
      </c>
      <c r="AN9" s="33"/>
    </row>
    <row r="10" spans="1:40" ht="18" customHeight="1" outlineLevel="4" x14ac:dyDescent="0.25">
      <c r="A10" s="18" t="s">
        <v>14</v>
      </c>
      <c r="B10" s="19" t="s">
        <v>15</v>
      </c>
      <c r="C10" s="18" t="s">
        <v>14</v>
      </c>
      <c r="D10" s="18"/>
      <c r="E10" s="18"/>
      <c r="F10" s="20"/>
      <c r="G10" s="18"/>
      <c r="H10" s="18"/>
      <c r="I10" s="18"/>
      <c r="J10" s="18"/>
      <c r="K10" s="18"/>
      <c r="L10" s="18"/>
      <c r="M10" s="18"/>
      <c r="N10" s="18"/>
      <c r="O10" s="21">
        <v>0</v>
      </c>
      <c r="P10" s="21">
        <v>85226</v>
      </c>
      <c r="Q10" s="21">
        <v>28494.01</v>
      </c>
      <c r="R10" s="21">
        <v>113720.01</v>
      </c>
      <c r="S10" s="21">
        <v>113720.01</v>
      </c>
      <c r="T10" s="21">
        <v>113720.01</v>
      </c>
      <c r="U10" s="21">
        <v>0</v>
      </c>
      <c r="V10" s="21">
        <v>0</v>
      </c>
      <c r="W10" s="21">
        <v>0</v>
      </c>
      <c r="X10" s="21">
        <v>0</v>
      </c>
      <c r="Y10" s="21">
        <v>0</v>
      </c>
      <c r="Z10" s="21">
        <v>113720.01</v>
      </c>
      <c r="AA10" s="21">
        <v>113720.01</v>
      </c>
      <c r="AB10" s="21">
        <v>0</v>
      </c>
      <c r="AC10" s="21">
        <v>113720.01</v>
      </c>
      <c r="AD10" s="21">
        <v>113720.01</v>
      </c>
      <c r="AE10" s="21">
        <v>113720.01</v>
      </c>
      <c r="AF10" s="22">
        <v>1</v>
      </c>
      <c r="AG10" s="21">
        <v>0</v>
      </c>
      <c r="AH10" s="22">
        <v>1</v>
      </c>
      <c r="AI10" s="21">
        <v>0</v>
      </c>
      <c r="AJ10" s="23"/>
      <c r="AK10" s="24">
        <v>136500</v>
      </c>
      <c r="AL10" s="32">
        <v>137178</v>
      </c>
      <c r="AM10" s="25">
        <f t="shared" si="0"/>
        <v>100.4967032967033</v>
      </c>
    </row>
    <row r="11" spans="1:40" s="4" customFormat="1" ht="22.5" customHeight="1" outlineLevel="2" x14ac:dyDescent="0.2">
      <c r="A11" s="11" t="s">
        <v>16</v>
      </c>
      <c r="B11" s="12" t="s">
        <v>17</v>
      </c>
      <c r="C11" s="11" t="s">
        <v>16</v>
      </c>
      <c r="D11" s="11"/>
      <c r="E11" s="11"/>
      <c r="F11" s="13"/>
      <c r="G11" s="11"/>
      <c r="H11" s="11"/>
      <c r="I11" s="11"/>
      <c r="J11" s="11"/>
      <c r="K11" s="11"/>
      <c r="L11" s="11"/>
      <c r="M11" s="11"/>
      <c r="N11" s="11"/>
      <c r="O11" s="14">
        <v>0</v>
      </c>
      <c r="P11" s="14">
        <v>45000</v>
      </c>
      <c r="Q11" s="14">
        <v>57267.98</v>
      </c>
      <c r="R11" s="14">
        <v>102267.98</v>
      </c>
      <c r="S11" s="14">
        <v>102267.98</v>
      </c>
      <c r="T11" s="14">
        <v>102267.98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102267.98</v>
      </c>
      <c r="AA11" s="14">
        <v>102267.98</v>
      </c>
      <c r="AB11" s="14">
        <v>0</v>
      </c>
      <c r="AC11" s="14">
        <v>102267.98</v>
      </c>
      <c r="AD11" s="14">
        <v>102267.98</v>
      </c>
      <c r="AE11" s="14">
        <v>102267.98</v>
      </c>
      <c r="AF11" s="15">
        <v>1</v>
      </c>
      <c r="AG11" s="14">
        <v>0</v>
      </c>
      <c r="AH11" s="15">
        <v>1</v>
      </c>
      <c r="AI11" s="14">
        <v>0</v>
      </c>
      <c r="AJ11" s="16"/>
      <c r="AK11" s="17">
        <f>SUM(AK12:AK13)</f>
        <v>102267.98</v>
      </c>
      <c r="AL11" s="31">
        <f>SUM(AL12:AL13)</f>
        <v>91000</v>
      </c>
      <c r="AM11" s="17">
        <f t="shared" si="0"/>
        <v>88.981908120215152</v>
      </c>
    </row>
    <row r="12" spans="1:40" ht="35.25" customHeight="1" outlineLevel="4" x14ac:dyDescent="0.25">
      <c r="A12" s="18" t="s">
        <v>18</v>
      </c>
      <c r="B12" s="19" t="s">
        <v>19</v>
      </c>
      <c r="C12" s="18" t="s">
        <v>18</v>
      </c>
      <c r="D12" s="18"/>
      <c r="E12" s="18"/>
      <c r="F12" s="20"/>
      <c r="G12" s="18"/>
      <c r="H12" s="18"/>
      <c r="I12" s="18"/>
      <c r="J12" s="18"/>
      <c r="K12" s="18"/>
      <c r="L12" s="18"/>
      <c r="M12" s="18"/>
      <c r="N12" s="18"/>
      <c r="O12" s="21">
        <v>0</v>
      </c>
      <c r="P12" s="21">
        <v>45000</v>
      </c>
      <c r="Q12" s="21">
        <v>56918.78</v>
      </c>
      <c r="R12" s="21">
        <v>101918.78</v>
      </c>
      <c r="S12" s="21">
        <v>101918.78</v>
      </c>
      <c r="T12" s="21">
        <v>101918.78</v>
      </c>
      <c r="U12" s="21">
        <v>0</v>
      </c>
      <c r="V12" s="21">
        <v>0</v>
      </c>
      <c r="W12" s="21">
        <v>0</v>
      </c>
      <c r="X12" s="21">
        <v>0</v>
      </c>
      <c r="Y12" s="21">
        <v>0</v>
      </c>
      <c r="Z12" s="21">
        <v>101918.78</v>
      </c>
      <c r="AA12" s="21">
        <v>101918.78</v>
      </c>
      <c r="AB12" s="21">
        <v>0</v>
      </c>
      <c r="AC12" s="21">
        <v>101918.78</v>
      </c>
      <c r="AD12" s="21">
        <v>101918.78</v>
      </c>
      <c r="AE12" s="21">
        <v>101918.78</v>
      </c>
      <c r="AF12" s="22">
        <v>1</v>
      </c>
      <c r="AG12" s="21">
        <v>0</v>
      </c>
      <c r="AH12" s="22">
        <v>1</v>
      </c>
      <c r="AI12" s="21">
        <v>0</v>
      </c>
      <c r="AJ12" s="23"/>
      <c r="AK12" s="24">
        <v>101918.78</v>
      </c>
      <c r="AL12" s="32">
        <v>90000</v>
      </c>
      <c r="AM12" s="25">
        <f t="shared" si="0"/>
        <v>88.305609623663088</v>
      </c>
    </row>
    <row r="13" spans="1:40" ht="23.25" customHeight="1" outlineLevel="4" x14ac:dyDescent="0.25">
      <c r="A13" s="18" t="s">
        <v>20</v>
      </c>
      <c r="B13" s="19" t="s">
        <v>65</v>
      </c>
      <c r="C13" s="18" t="s">
        <v>20</v>
      </c>
      <c r="D13" s="18"/>
      <c r="E13" s="18"/>
      <c r="F13" s="20"/>
      <c r="G13" s="18"/>
      <c r="H13" s="18"/>
      <c r="I13" s="18"/>
      <c r="J13" s="18"/>
      <c r="K13" s="18"/>
      <c r="L13" s="18"/>
      <c r="M13" s="18"/>
      <c r="N13" s="18"/>
      <c r="O13" s="21">
        <v>0</v>
      </c>
      <c r="P13" s="21">
        <v>0</v>
      </c>
      <c r="Q13" s="21">
        <v>349.2</v>
      </c>
      <c r="R13" s="21">
        <v>349.2</v>
      </c>
      <c r="S13" s="21">
        <v>349.2</v>
      </c>
      <c r="T13" s="21">
        <v>349.2</v>
      </c>
      <c r="U13" s="21">
        <v>0</v>
      </c>
      <c r="V13" s="21">
        <v>0</v>
      </c>
      <c r="W13" s="21">
        <v>0</v>
      </c>
      <c r="X13" s="21">
        <v>0</v>
      </c>
      <c r="Y13" s="21">
        <v>0</v>
      </c>
      <c r="Z13" s="21">
        <v>349.2</v>
      </c>
      <c r="AA13" s="21">
        <v>349.2</v>
      </c>
      <c r="AB13" s="21">
        <v>0</v>
      </c>
      <c r="AC13" s="21">
        <v>349.2</v>
      </c>
      <c r="AD13" s="21">
        <v>349.2</v>
      </c>
      <c r="AE13" s="21">
        <v>349.2</v>
      </c>
      <c r="AF13" s="22">
        <v>1</v>
      </c>
      <c r="AG13" s="21">
        <v>0</v>
      </c>
      <c r="AH13" s="22">
        <v>1</v>
      </c>
      <c r="AI13" s="21">
        <v>0</v>
      </c>
      <c r="AJ13" s="23"/>
      <c r="AK13" s="24">
        <v>349.2</v>
      </c>
      <c r="AL13" s="32">
        <v>1000</v>
      </c>
      <c r="AM13" s="25">
        <f t="shared" si="0"/>
        <v>286.368843069874</v>
      </c>
    </row>
    <row r="14" spans="1:40" s="4" customFormat="1" ht="19.5" customHeight="1" outlineLevel="2" x14ac:dyDescent="0.2">
      <c r="A14" s="11" t="s">
        <v>21</v>
      </c>
      <c r="B14" s="12" t="s">
        <v>22</v>
      </c>
      <c r="C14" s="11" t="s">
        <v>21</v>
      </c>
      <c r="D14" s="11"/>
      <c r="E14" s="11"/>
      <c r="F14" s="13"/>
      <c r="G14" s="11"/>
      <c r="H14" s="11"/>
      <c r="I14" s="11"/>
      <c r="J14" s="11"/>
      <c r="K14" s="11"/>
      <c r="L14" s="11"/>
      <c r="M14" s="11"/>
      <c r="N14" s="11"/>
      <c r="O14" s="14">
        <v>0</v>
      </c>
      <c r="P14" s="14">
        <v>1006000</v>
      </c>
      <c r="Q14" s="14">
        <v>345090.02</v>
      </c>
      <c r="R14" s="14">
        <v>1351090.02</v>
      </c>
      <c r="S14" s="14">
        <v>1351090.02</v>
      </c>
      <c r="T14" s="14">
        <v>1351090.02</v>
      </c>
      <c r="U14" s="14">
        <v>0</v>
      </c>
      <c r="V14" s="14">
        <v>0</v>
      </c>
      <c r="W14" s="14">
        <v>0</v>
      </c>
      <c r="X14" s="14">
        <v>0</v>
      </c>
      <c r="Y14" s="14">
        <v>0</v>
      </c>
      <c r="Z14" s="14">
        <v>964577.37</v>
      </c>
      <c r="AA14" s="14">
        <v>964577.37</v>
      </c>
      <c r="AB14" s="14">
        <v>0</v>
      </c>
      <c r="AC14" s="14">
        <v>964577.37</v>
      </c>
      <c r="AD14" s="14">
        <v>964577.37</v>
      </c>
      <c r="AE14" s="14">
        <v>964577.37</v>
      </c>
      <c r="AF14" s="15">
        <v>0.71392531639009515</v>
      </c>
      <c r="AG14" s="14">
        <v>386512.65</v>
      </c>
      <c r="AH14" s="15">
        <v>0.71392531639009515</v>
      </c>
      <c r="AI14" s="14">
        <v>0</v>
      </c>
      <c r="AJ14" s="16"/>
      <c r="AK14" s="17">
        <f>SUM(AK15:AK16)</f>
        <v>1073462.8999999999</v>
      </c>
      <c r="AL14" s="31">
        <f>SUM(AL15:AL16)</f>
        <v>983000</v>
      </c>
      <c r="AM14" s="17">
        <f t="shared" si="0"/>
        <v>91.572796786922041</v>
      </c>
    </row>
    <row r="15" spans="1:40" ht="19.5" customHeight="1" outlineLevel="4" x14ac:dyDescent="0.25">
      <c r="A15" s="18" t="s">
        <v>23</v>
      </c>
      <c r="B15" s="19" t="s">
        <v>24</v>
      </c>
      <c r="C15" s="18" t="s">
        <v>23</v>
      </c>
      <c r="D15" s="18"/>
      <c r="E15" s="18"/>
      <c r="F15" s="20"/>
      <c r="G15" s="18"/>
      <c r="H15" s="18"/>
      <c r="I15" s="18"/>
      <c r="J15" s="18"/>
      <c r="K15" s="18"/>
      <c r="L15" s="18"/>
      <c r="M15" s="18"/>
      <c r="N15" s="18"/>
      <c r="O15" s="21">
        <v>0</v>
      </c>
      <c r="P15" s="21">
        <v>80000</v>
      </c>
      <c r="Q15" s="21">
        <v>27.12</v>
      </c>
      <c r="R15" s="21">
        <v>80027.12</v>
      </c>
      <c r="S15" s="21">
        <v>80027.12</v>
      </c>
      <c r="T15" s="21">
        <v>80027.12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66509.03</v>
      </c>
      <c r="AA15" s="21">
        <v>66509.03</v>
      </c>
      <c r="AB15" s="21">
        <v>0</v>
      </c>
      <c r="AC15" s="21">
        <v>66509.03</v>
      </c>
      <c r="AD15" s="21">
        <v>66509.03</v>
      </c>
      <c r="AE15" s="21">
        <v>66509.03</v>
      </c>
      <c r="AF15" s="22">
        <v>0.83108113849405052</v>
      </c>
      <c r="AG15" s="21">
        <v>13518.09</v>
      </c>
      <c r="AH15" s="22">
        <v>0.83108113849405052</v>
      </c>
      <c r="AI15" s="21">
        <v>0</v>
      </c>
      <c r="AJ15" s="23"/>
      <c r="AK15" s="24">
        <v>80000</v>
      </c>
      <c r="AL15" s="32">
        <v>80000</v>
      </c>
      <c r="AM15" s="25">
        <f t="shared" si="0"/>
        <v>100</v>
      </c>
    </row>
    <row r="16" spans="1:40" s="4" customFormat="1" ht="17.25" customHeight="1" outlineLevel="4" x14ac:dyDescent="0.2">
      <c r="A16" s="11" t="s">
        <v>25</v>
      </c>
      <c r="B16" s="12" t="s">
        <v>26</v>
      </c>
      <c r="C16" s="11" t="s">
        <v>25</v>
      </c>
      <c r="D16" s="11"/>
      <c r="E16" s="11"/>
      <c r="F16" s="13"/>
      <c r="G16" s="11"/>
      <c r="H16" s="11"/>
      <c r="I16" s="11"/>
      <c r="J16" s="11"/>
      <c r="K16" s="11"/>
      <c r="L16" s="11"/>
      <c r="M16" s="11"/>
      <c r="N16" s="11"/>
      <c r="O16" s="14">
        <v>0</v>
      </c>
      <c r="P16" s="14">
        <v>926000</v>
      </c>
      <c r="Q16" s="14">
        <v>345062.9</v>
      </c>
      <c r="R16" s="14">
        <v>1271062.8999999999</v>
      </c>
      <c r="S16" s="14">
        <v>1271062.8999999999</v>
      </c>
      <c r="T16" s="14">
        <v>1271062.8999999999</v>
      </c>
      <c r="U16" s="14">
        <v>0</v>
      </c>
      <c r="V16" s="14">
        <v>0</v>
      </c>
      <c r="W16" s="14">
        <v>0</v>
      </c>
      <c r="X16" s="14">
        <v>0</v>
      </c>
      <c r="Y16" s="14">
        <v>0</v>
      </c>
      <c r="Z16" s="14">
        <v>898068.34</v>
      </c>
      <c r="AA16" s="14">
        <v>898068.34</v>
      </c>
      <c r="AB16" s="14">
        <v>0</v>
      </c>
      <c r="AC16" s="14">
        <v>898068.34</v>
      </c>
      <c r="AD16" s="14">
        <v>898068.34</v>
      </c>
      <c r="AE16" s="14">
        <v>898068.34</v>
      </c>
      <c r="AF16" s="15">
        <v>0.70654909367585195</v>
      </c>
      <c r="AG16" s="14">
        <v>372994.56</v>
      </c>
      <c r="AH16" s="15">
        <v>0.70654909367585195</v>
      </c>
      <c r="AI16" s="14">
        <v>0</v>
      </c>
      <c r="AJ16" s="16"/>
      <c r="AK16" s="17">
        <f>SUM(AK17:AK18)</f>
        <v>993462.9</v>
      </c>
      <c r="AL16" s="31">
        <f>SUM(AL17:AL18)</f>
        <v>903000</v>
      </c>
      <c r="AM16" s="17">
        <f t="shared" si="0"/>
        <v>90.894184372662536</v>
      </c>
    </row>
    <row r="17" spans="1:39" ht="18.75" customHeight="1" outlineLevel="5" x14ac:dyDescent="0.25">
      <c r="A17" s="18" t="s">
        <v>27</v>
      </c>
      <c r="B17" s="19" t="s">
        <v>28</v>
      </c>
      <c r="C17" s="18" t="s">
        <v>27</v>
      </c>
      <c r="D17" s="18"/>
      <c r="E17" s="18"/>
      <c r="F17" s="20"/>
      <c r="G17" s="18"/>
      <c r="H17" s="18"/>
      <c r="I17" s="18"/>
      <c r="J17" s="18"/>
      <c r="K17" s="18"/>
      <c r="L17" s="18"/>
      <c r="M17" s="18"/>
      <c r="N17" s="18"/>
      <c r="O17" s="21">
        <v>0</v>
      </c>
      <c r="P17" s="21">
        <v>76000</v>
      </c>
      <c r="Q17" s="21">
        <v>345062.9</v>
      </c>
      <c r="R17" s="21">
        <v>421062.9</v>
      </c>
      <c r="S17" s="21">
        <v>421062.9</v>
      </c>
      <c r="T17" s="21">
        <v>421062.9</v>
      </c>
      <c r="U17" s="21">
        <v>0</v>
      </c>
      <c r="V17" s="21">
        <v>0</v>
      </c>
      <c r="W17" s="21">
        <v>0</v>
      </c>
      <c r="X17" s="21">
        <v>0</v>
      </c>
      <c r="Y17" s="21">
        <v>0</v>
      </c>
      <c r="Z17" s="21">
        <v>421062.9</v>
      </c>
      <c r="AA17" s="21">
        <v>421062.9</v>
      </c>
      <c r="AB17" s="21">
        <v>0</v>
      </c>
      <c r="AC17" s="21">
        <v>421062.9</v>
      </c>
      <c r="AD17" s="21">
        <v>421062.9</v>
      </c>
      <c r="AE17" s="21">
        <v>421062.9</v>
      </c>
      <c r="AF17" s="22">
        <v>1</v>
      </c>
      <c r="AG17" s="21">
        <v>0</v>
      </c>
      <c r="AH17" s="22">
        <v>1</v>
      </c>
      <c r="AI17" s="21">
        <v>0</v>
      </c>
      <c r="AJ17" s="23"/>
      <c r="AK17" s="24">
        <v>421062.9</v>
      </c>
      <c r="AL17" s="32">
        <v>163000</v>
      </c>
      <c r="AM17" s="25">
        <f t="shared" si="0"/>
        <v>38.71155592192995</v>
      </c>
    </row>
    <row r="18" spans="1:39" ht="18.75" customHeight="1" outlineLevel="5" x14ac:dyDescent="0.25">
      <c r="A18" s="18" t="s">
        <v>29</v>
      </c>
      <c r="B18" s="19" t="s">
        <v>30</v>
      </c>
      <c r="C18" s="18" t="s">
        <v>29</v>
      </c>
      <c r="D18" s="18"/>
      <c r="E18" s="18"/>
      <c r="F18" s="20"/>
      <c r="G18" s="18"/>
      <c r="H18" s="18"/>
      <c r="I18" s="18"/>
      <c r="J18" s="18"/>
      <c r="K18" s="18"/>
      <c r="L18" s="18"/>
      <c r="M18" s="18"/>
      <c r="N18" s="18"/>
      <c r="O18" s="21">
        <v>0</v>
      </c>
      <c r="P18" s="21">
        <v>850000</v>
      </c>
      <c r="Q18" s="21">
        <v>0</v>
      </c>
      <c r="R18" s="21">
        <v>850000</v>
      </c>
      <c r="S18" s="21">
        <v>850000</v>
      </c>
      <c r="T18" s="21">
        <v>850000</v>
      </c>
      <c r="U18" s="21">
        <v>0</v>
      </c>
      <c r="V18" s="21">
        <v>0</v>
      </c>
      <c r="W18" s="21">
        <v>0</v>
      </c>
      <c r="X18" s="21">
        <v>0</v>
      </c>
      <c r="Y18" s="21">
        <v>0</v>
      </c>
      <c r="Z18" s="21">
        <v>477005.44</v>
      </c>
      <c r="AA18" s="21">
        <v>477005.44</v>
      </c>
      <c r="AB18" s="21">
        <v>0</v>
      </c>
      <c r="AC18" s="21">
        <v>477005.44</v>
      </c>
      <c r="AD18" s="21">
        <v>477005.44</v>
      </c>
      <c r="AE18" s="21">
        <v>477005.44</v>
      </c>
      <c r="AF18" s="22">
        <v>0.56118287058823524</v>
      </c>
      <c r="AG18" s="21">
        <v>372994.56</v>
      </c>
      <c r="AH18" s="22">
        <v>0.56118287058823524</v>
      </c>
      <c r="AI18" s="21">
        <v>0</v>
      </c>
      <c r="AJ18" s="23"/>
      <c r="AK18" s="24">
        <v>572400</v>
      </c>
      <c r="AL18" s="32">
        <v>740000</v>
      </c>
      <c r="AM18" s="25">
        <f t="shared" si="0"/>
        <v>129.28022361984625</v>
      </c>
    </row>
    <row r="19" spans="1:39" s="4" customFormat="1" ht="22.5" customHeight="1" outlineLevel="2" x14ac:dyDescent="0.2">
      <c r="A19" s="11" t="s">
        <v>48</v>
      </c>
      <c r="B19" s="12" t="s">
        <v>49</v>
      </c>
      <c r="C19" s="11" t="s">
        <v>48</v>
      </c>
      <c r="D19" s="11"/>
      <c r="E19" s="11"/>
      <c r="F19" s="13"/>
      <c r="G19" s="11"/>
      <c r="H19" s="11"/>
      <c r="I19" s="11"/>
      <c r="J19" s="11"/>
      <c r="K19" s="11"/>
      <c r="L19" s="11"/>
      <c r="M19" s="11"/>
      <c r="N19" s="11"/>
      <c r="O19" s="14">
        <v>0</v>
      </c>
      <c r="P19" s="14">
        <v>500</v>
      </c>
      <c r="Q19" s="14">
        <v>0</v>
      </c>
      <c r="R19" s="14">
        <v>500</v>
      </c>
      <c r="S19" s="14">
        <v>500</v>
      </c>
      <c r="T19" s="14">
        <v>500</v>
      </c>
      <c r="U19" s="14">
        <v>0</v>
      </c>
      <c r="V19" s="14">
        <v>0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4">
        <v>0</v>
      </c>
      <c r="AC19" s="14">
        <v>0</v>
      </c>
      <c r="AD19" s="14">
        <v>0</v>
      </c>
      <c r="AE19" s="14">
        <v>0</v>
      </c>
      <c r="AF19" s="15">
        <v>0</v>
      </c>
      <c r="AG19" s="14">
        <v>500</v>
      </c>
      <c r="AH19" s="15">
        <v>0</v>
      </c>
      <c r="AI19" s="14">
        <v>0</v>
      </c>
      <c r="AJ19" s="16"/>
      <c r="AK19" s="26"/>
      <c r="AL19" s="31">
        <v>500</v>
      </c>
      <c r="AM19" s="17"/>
    </row>
    <row r="20" spans="1:39" s="4" customFormat="1" ht="32.25" customHeight="1" outlineLevel="2" x14ac:dyDescent="0.2">
      <c r="A20" s="11" t="s">
        <v>31</v>
      </c>
      <c r="B20" s="12" t="s">
        <v>32</v>
      </c>
      <c r="C20" s="11" t="s">
        <v>31</v>
      </c>
      <c r="D20" s="11"/>
      <c r="E20" s="11"/>
      <c r="F20" s="13"/>
      <c r="G20" s="11"/>
      <c r="H20" s="11"/>
      <c r="I20" s="11"/>
      <c r="J20" s="11"/>
      <c r="K20" s="11"/>
      <c r="L20" s="11"/>
      <c r="M20" s="11"/>
      <c r="N20" s="11"/>
      <c r="O20" s="14">
        <v>0</v>
      </c>
      <c r="P20" s="14">
        <v>500</v>
      </c>
      <c r="Q20" s="14">
        <v>0</v>
      </c>
      <c r="R20" s="14">
        <v>500</v>
      </c>
      <c r="S20" s="14">
        <v>500</v>
      </c>
      <c r="T20" s="14">
        <v>500</v>
      </c>
      <c r="U20" s="14">
        <v>0</v>
      </c>
      <c r="V20" s="14">
        <v>0</v>
      </c>
      <c r="W20" s="14"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0</v>
      </c>
      <c r="AC20" s="14">
        <v>0</v>
      </c>
      <c r="AD20" s="14">
        <v>0</v>
      </c>
      <c r="AE20" s="14">
        <v>0</v>
      </c>
      <c r="AF20" s="15">
        <v>0</v>
      </c>
      <c r="AG20" s="14">
        <v>500</v>
      </c>
      <c r="AH20" s="15">
        <v>0</v>
      </c>
      <c r="AI20" s="14">
        <v>0</v>
      </c>
      <c r="AJ20" s="16"/>
      <c r="AK20" s="26"/>
      <c r="AL20" s="31">
        <v>500</v>
      </c>
      <c r="AM20" s="17"/>
    </row>
    <row r="21" spans="1:39" s="4" customFormat="1" ht="18" customHeight="1" outlineLevel="2" x14ac:dyDescent="0.2">
      <c r="A21" s="11" t="s">
        <v>33</v>
      </c>
      <c r="B21" s="12" t="s">
        <v>34</v>
      </c>
      <c r="C21" s="11" t="s">
        <v>33</v>
      </c>
      <c r="D21" s="11"/>
      <c r="E21" s="11"/>
      <c r="F21" s="13"/>
      <c r="G21" s="11"/>
      <c r="H21" s="11"/>
      <c r="I21" s="11"/>
      <c r="J21" s="11"/>
      <c r="K21" s="11"/>
      <c r="L21" s="11"/>
      <c r="M21" s="11"/>
      <c r="N21" s="11"/>
      <c r="O21" s="14">
        <v>0</v>
      </c>
      <c r="P21" s="14">
        <v>0</v>
      </c>
      <c r="Q21" s="14">
        <v>0</v>
      </c>
      <c r="R21" s="14">
        <v>0</v>
      </c>
      <c r="S21" s="14">
        <v>0</v>
      </c>
      <c r="T21" s="14">
        <v>0</v>
      </c>
      <c r="U21" s="14">
        <v>0</v>
      </c>
      <c r="V21" s="14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4">
        <v>0</v>
      </c>
      <c r="AD21" s="14">
        <v>0</v>
      </c>
      <c r="AE21" s="14">
        <v>0</v>
      </c>
      <c r="AF21" s="15"/>
      <c r="AG21" s="14">
        <v>0</v>
      </c>
      <c r="AH21" s="15"/>
      <c r="AI21" s="14">
        <v>0</v>
      </c>
      <c r="AJ21" s="16"/>
      <c r="AK21" s="17">
        <f>SUM(AK22)</f>
        <v>0</v>
      </c>
      <c r="AL21" s="31">
        <f>SUM(AL22)</f>
        <v>0</v>
      </c>
      <c r="AM21" s="17"/>
    </row>
    <row r="22" spans="1:39" ht="30" outlineLevel="6" x14ac:dyDescent="0.25">
      <c r="A22" s="18" t="s">
        <v>52</v>
      </c>
      <c r="B22" s="19" t="s">
        <v>53</v>
      </c>
      <c r="C22" s="18" t="s">
        <v>52</v>
      </c>
      <c r="D22" s="18"/>
      <c r="E22" s="18"/>
      <c r="F22" s="20"/>
      <c r="G22" s="18"/>
      <c r="H22" s="18"/>
      <c r="I22" s="18"/>
      <c r="J22" s="18"/>
      <c r="K22" s="18"/>
      <c r="L22" s="18"/>
      <c r="M22" s="18"/>
      <c r="N22" s="18"/>
      <c r="O22" s="21">
        <v>0</v>
      </c>
      <c r="P22" s="21">
        <v>0</v>
      </c>
      <c r="Q22" s="21">
        <v>0</v>
      </c>
      <c r="R22" s="21">
        <v>0</v>
      </c>
      <c r="S22" s="21">
        <v>0</v>
      </c>
      <c r="T22" s="21">
        <v>0</v>
      </c>
      <c r="U22" s="21">
        <v>0</v>
      </c>
      <c r="V22" s="21">
        <v>0</v>
      </c>
      <c r="W22" s="21">
        <v>0</v>
      </c>
      <c r="X22" s="21">
        <v>0</v>
      </c>
      <c r="Y22" s="21">
        <v>0</v>
      </c>
      <c r="Z22" s="21">
        <v>0</v>
      </c>
      <c r="AA22" s="21">
        <v>0</v>
      </c>
      <c r="AB22" s="21">
        <v>0</v>
      </c>
      <c r="AC22" s="21">
        <v>0</v>
      </c>
      <c r="AD22" s="21">
        <v>0</v>
      </c>
      <c r="AE22" s="21">
        <v>0</v>
      </c>
      <c r="AF22" s="22"/>
      <c r="AG22" s="21">
        <v>0</v>
      </c>
      <c r="AH22" s="22"/>
      <c r="AI22" s="21">
        <v>0</v>
      </c>
      <c r="AJ22" s="23"/>
      <c r="AK22" s="24"/>
      <c r="AL22" s="32"/>
      <c r="AM22" s="17"/>
    </row>
    <row r="23" spans="1:39" s="4" customFormat="1" ht="21" customHeight="1" outlineLevel="1" x14ac:dyDescent="0.2">
      <c r="A23" s="11" t="s">
        <v>35</v>
      </c>
      <c r="B23" s="12" t="s">
        <v>36</v>
      </c>
      <c r="C23" s="11" t="s">
        <v>35</v>
      </c>
      <c r="D23" s="11"/>
      <c r="E23" s="11"/>
      <c r="F23" s="13"/>
      <c r="G23" s="11"/>
      <c r="H23" s="11"/>
      <c r="I23" s="11"/>
      <c r="J23" s="11"/>
      <c r="K23" s="11"/>
      <c r="L23" s="11"/>
      <c r="M23" s="11"/>
      <c r="N23" s="11"/>
      <c r="O23" s="14">
        <v>0</v>
      </c>
      <c r="P23" s="14">
        <v>2972517</v>
      </c>
      <c r="Q23" s="14">
        <v>-1377981.46</v>
      </c>
      <c r="R23" s="14">
        <v>1594535.54</v>
      </c>
      <c r="S23" s="14">
        <v>1594535.54</v>
      </c>
      <c r="T23" s="14">
        <v>1594535.54</v>
      </c>
      <c r="U23" s="14">
        <v>0</v>
      </c>
      <c r="V23" s="14">
        <v>0</v>
      </c>
      <c r="W23" s="14">
        <v>0</v>
      </c>
      <c r="X23" s="14">
        <v>0</v>
      </c>
      <c r="Y23" s="14">
        <v>6837.14</v>
      </c>
      <c r="Z23" s="14">
        <v>1202319.58</v>
      </c>
      <c r="AA23" s="14">
        <v>1195482.44</v>
      </c>
      <c r="AB23" s="14">
        <v>6837.14</v>
      </c>
      <c r="AC23" s="14">
        <v>1202319.58</v>
      </c>
      <c r="AD23" s="14">
        <v>1195482.44</v>
      </c>
      <c r="AE23" s="14">
        <v>1195482.44</v>
      </c>
      <c r="AF23" s="15">
        <v>0.7497370927210566</v>
      </c>
      <c r="AG23" s="14">
        <v>399053.1</v>
      </c>
      <c r="AH23" s="15">
        <v>0.7497370927210566</v>
      </c>
      <c r="AI23" s="14">
        <v>0</v>
      </c>
      <c r="AJ23" s="16"/>
      <c r="AK23" s="17">
        <f>SUM(AK24+AK29)</f>
        <v>1594535.54</v>
      </c>
      <c r="AL23" s="31">
        <f>SUM(AL24+AL29)</f>
        <v>1454960</v>
      </c>
      <c r="AM23" s="17">
        <f t="shared" si="0"/>
        <v>91.246633486764424</v>
      </c>
    </row>
    <row r="24" spans="1:39" s="4" customFormat="1" ht="54" customHeight="1" outlineLevel="2" x14ac:dyDescent="0.2">
      <c r="A24" s="11" t="s">
        <v>37</v>
      </c>
      <c r="B24" s="12" t="s">
        <v>38</v>
      </c>
      <c r="C24" s="11" t="s">
        <v>37</v>
      </c>
      <c r="D24" s="11"/>
      <c r="E24" s="11"/>
      <c r="F24" s="13"/>
      <c r="G24" s="11"/>
      <c r="H24" s="11"/>
      <c r="I24" s="11"/>
      <c r="J24" s="11"/>
      <c r="K24" s="11"/>
      <c r="L24" s="11"/>
      <c r="M24" s="11"/>
      <c r="N24" s="11"/>
      <c r="O24" s="14">
        <v>0</v>
      </c>
      <c r="P24" s="14">
        <v>2572517</v>
      </c>
      <c r="Q24" s="14">
        <v>-977981.46</v>
      </c>
      <c r="R24" s="14">
        <v>1594535.54</v>
      </c>
      <c r="S24" s="14">
        <v>1594535.54</v>
      </c>
      <c r="T24" s="14">
        <v>1594535.54</v>
      </c>
      <c r="U24" s="14">
        <v>0</v>
      </c>
      <c r="V24" s="14">
        <v>0</v>
      </c>
      <c r="W24" s="14">
        <v>0</v>
      </c>
      <c r="X24" s="14">
        <v>0</v>
      </c>
      <c r="Y24" s="14">
        <v>0</v>
      </c>
      <c r="Z24" s="14">
        <v>1195482.44</v>
      </c>
      <c r="AA24" s="14">
        <v>1195482.44</v>
      </c>
      <c r="AB24" s="14">
        <v>0</v>
      </c>
      <c r="AC24" s="14">
        <v>1195482.44</v>
      </c>
      <c r="AD24" s="14">
        <v>1195482.44</v>
      </c>
      <c r="AE24" s="14">
        <v>1195482.44</v>
      </c>
      <c r="AF24" s="15">
        <v>0.7497370927210566</v>
      </c>
      <c r="AG24" s="14">
        <v>399053.1</v>
      </c>
      <c r="AH24" s="15">
        <v>0.7497370927210566</v>
      </c>
      <c r="AI24" s="14">
        <v>0</v>
      </c>
      <c r="AJ24" s="16"/>
      <c r="AK24" s="17">
        <f>SUM(AK25:AK28)</f>
        <v>1594535.54</v>
      </c>
      <c r="AL24" s="31">
        <f>SUM(AL25:AL28)</f>
        <v>1454960</v>
      </c>
      <c r="AM24" s="17">
        <f t="shared" si="0"/>
        <v>91.246633486764424</v>
      </c>
    </row>
    <row r="25" spans="1:39" ht="36.75" customHeight="1" outlineLevel="3" x14ac:dyDescent="0.25">
      <c r="A25" s="18" t="s">
        <v>39</v>
      </c>
      <c r="B25" s="19" t="s">
        <v>40</v>
      </c>
      <c r="C25" s="18" t="s">
        <v>39</v>
      </c>
      <c r="D25" s="18"/>
      <c r="E25" s="18"/>
      <c r="F25" s="20"/>
      <c r="G25" s="18"/>
      <c r="H25" s="18"/>
      <c r="I25" s="18"/>
      <c r="J25" s="18"/>
      <c r="K25" s="18"/>
      <c r="L25" s="18"/>
      <c r="M25" s="18"/>
      <c r="N25" s="18"/>
      <c r="O25" s="21">
        <v>0</v>
      </c>
      <c r="P25" s="21">
        <v>1202170</v>
      </c>
      <c r="Q25" s="21">
        <v>0</v>
      </c>
      <c r="R25" s="21">
        <v>1202170</v>
      </c>
      <c r="S25" s="21">
        <v>1202170</v>
      </c>
      <c r="T25" s="21">
        <v>1202170</v>
      </c>
      <c r="U25" s="21">
        <v>0</v>
      </c>
      <c r="V25" s="21">
        <v>0</v>
      </c>
      <c r="W25" s="21">
        <v>0</v>
      </c>
      <c r="X25" s="21">
        <v>0</v>
      </c>
      <c r="Y25" s="21">
        <v>0</v>
      </c>
      <c r="Z25" s="21">
        <v>1105346</v>
      </c>
      <c r="AA25" s="21">
        <v>1105346</v>
      </c>
      <c r="AB25" s="21">
        <v>0</v>
      </c>
      <c r="AC25" s="21">
        <v>1105346</v>
      </c>
      <c r="AD25" s="21">
        <v>1105346</v>
      </c>
      <c r="AE25" s="21">
        <v>1105346</v>
      </c>
      <c r="AF25" s="22">
        <v>0.91945897834748824</v>
      </c>
      <c r="AG25" s="21">
        <v>96824</v>
      </c>
      <c r="AH25" s="22">
        <v>0.91945897834748824</v>
      </c>
      <c r="AI25" s="21">
        <v>0</v>
      </c>
      <c r="AJ25" s="23"/>
      <c r="AK25" s="24">
        <v>1202170</v>
      </c>
      <c r="AL25" s="32">
        <v>1202170</v>
      </c>
      <c r="AM25" s="25">
        <f t="shared" si="0"/>
        <v>100</v>
      </c>
    </row>
    <row r="26" spans="1:39" ht="49.5" customHeight="1" outlineLevel="3" x14ac:dyDescent="0.25">
      <c r="A26" s="18" t="s">
        <v>41</v>
      </c>
      <c r="B26" s="19" t="s">
        <v>42</v>
      </c>
      <c r="C26" s="18" t="s">
        <v>41</v>
      </c>
      <c r="D26" s="18"/>
      <c r="E26" s="18"/>
      <c r="F26" s="20"/>
      <c r="G26" s="18"/>
      <c r="H26" s="18"/>
      <c r="I26" s="18"/>
      <c r="J26" s="18"/>
      <c r="K26" s="18"/>
      <c r="L26" s="18"/>
      <c r="M26" s="18"/>
      <c r="N26" s="18"/>
      <c r="O26" s="21">
        <v>0</v>
      </c>
      <c r="P26" s="21">
        <v>1130000</v>
      </c>
      <c r="Q26" s="21">
        <v>-1028750</v>
      </c>
      <c r="R26" s="21">
        <v>101250</v>
      </c>
      <c r="S26" s="21">
        <v>101250</v>
      </c>
      <c r="T26" s="21">
        <v>101250</v>
      </c>
      <c r="U26" s="21">
        <v>0</v>
      </c>
      <c r="V26" s="21">
        <v>0</v>
      </c>
      <c r="W26" s="21">
        <v>0</v>
      </c>
      <c r="X26" s="21">
        <v>0</v>
      </c>
      <c r="Y26" s="21">
        <v>0</v>
      </c>
      <c r="Z26" s="21">
        <v>0</v>
      </c>
      <c r="AA26" s="21">
        <v>0</v>
      </c>
      <c r="AB26" s="21">
        <v>0</v>
      </c>
      <c r="AC26" s="21">
        <v>0</v>
      </c>
      <c r="AD26" s="21">
        <v>0</v>
      </c>
      <c r="AE26" s="21">
        <v>0</v>
      </c>
      <c r="AF26" s="22">
        <v>0</v>
      </c>
      <c r="AG26" s="21">
        <v>101250</v>
      </c>
      <c r="AH26" s="22">
        <v>0</v>
      </c>
      <c r="AI26" s="21">
        <v>0</v>
      </c>
      <c r="AJ26" s="23"/>
      <c r="AK26" s="24">
        <v>101250</v>
      </c>
      <c r="AL26" s="32"/>
      <c r="AM26" s="25">
        <f t="shared" si="0"/>
        <v>0</v>
      </c>
    </row>
    <row r="27" spans="1:39" ht="35.25" customHeight="1" outlineLevel="3" x14ac:dyDescent="0.25">
      <c r="A27" s="18" t="s">
        <v>50</v>
      </c>
      <c r="B27" s="19" t="s">
        <v>51</v>
      </c>
      <c r="C27" s="18" t="s">
        <v>50</v>
      </c>
      <c r="D27" s="18"/>
      <c r="E27" s="18"/>
      <c r="F27" s="20"/>
      <c r="G27" s="18"/>
      <c r="H27" s="18"/>
      <c r="I27" s="18"/>
      <c r="J27" s="18"/>
      <c r="K27" s="18"/>
      <c r="L27" s="18"/>
      <c r="M27" s="18"/>
      <c r="N27" s="18"/>
      <c r="O27" s="21">
        <v>0</v>
      </c>
      <c r="P27" s="21">
        <v>82357</v>
      </c>
      <c r="Q27" s="21">
        <v>5873</v>
      </c>
      <c r="R27" s="21">
        <v>88230</v>
      </c>
      <c r="S27" s="21">
        <v>88230</v>
      </c>
      <c r="T27" s="21">
        <v>88230</v>
      </c>
      <c r="U27" s="21">
        <v>0</v>
      </c>
      <c r="V27" s="21">
        <v>0</v>
      </c>
      <c r="W27" s="21">
        <v>0</v>
      </c>
      <c r="X27" s="21">
        <v>0</v>
      </c>
      <c r="Y27" s="21">
        <v>0</v>
      </c>
      <c r="Z27" s="21">
        <v>27240.9</v>
      </c>
      <c r="AA27" s="21">
        <v>27240.9</v>
      </c>
      <c r="AB27" s="21">
        <v>0</v>
      </c>
      <c r="AC27" s="21">
        <v>27240.9</v>
      </c>
      <c r="AD27" s="21">
        <v>27240.9</v>
      </c>
      <c r="AE27" s="21">
        <v>27240.9</v>
      </c>
      <c r="AF27" s="22">
        <v>0.30874872492349542</v>
      </c>
      <c r="AG27" s="21">
        <v>60989.1</v>
      </c>
      <c r="AH27" s="22">
        <v>0.30874872492349542</v>
      </c>
      <c r="AI27" s="21">
        <v>0</v>
      </c>
      <c r="AJ27" s="23"/>
      <c r="AK27" s="24">
        <v>88230</v>
      </c>
      <c r="AL27" s="32">
        <v>94800</v>
      </c>
      <c r="AM27" s="25">
        <f t="shared" si="0"/>
        <v>107.44644678680721</v>
      </c>
    </row>
    <row r="28" spans="1:39" s="4" customFormat="1" ht="22.5" customHeight="1" outlineLevel="3" x14ac:dyDescent="0.25">
      <c r="A28" s="11" t="s">
        <v>43</v>
      </c>
      <c r="B28" s="19" t="s">
        <v>44</v>
      </c>
      <c r="C28" s="18" t="s">
        <v>43</v>
      </c>
      <c r="D28" s="18"/>
      <c r="E28" s="18"/>
      <c r="F28" s="20"/>
      <c r="G28" s="18"/>
      <c r="H28" s="18"/>
      <c r="I28" s="18"/>
      <c r="J28" s="18"/>
      <c r="K28" s="18"/>
      <c r="L28" s="18"/>
      <c r="M28" s="18"/>
      <c r="N28" s="18"/>
      <c r="O28" s="21">
        <v>0</v>
      </c>
      <c r="P28" s="21">
        <v>157990</v>
      </c>
      <c r="Q28" s="21">
        <v>44895.54</v>
      </c>
      <c r="R28" s="21">
        <v>202885.54</v>
      </c>
      <c r="S28" s="21">
        <v>202885.54</v>
      </c>
      <c r="T28" s="21">
        <v>202885.54</v>
      </c>
      <c r="U28" s="21">
        <v>0</v>
      </c>
      <c r="V28" s="21">
        <v>0</v>
      </c>
      <c r="W28" s="21">
        <v>0</v>
      </c>
      <c r="X28" s="21">
        <v>0</v>
      </c>
      <c r="Y28" s="21">
        <v>0</v>
      </c>
      <c r="Z28" s="21">
        <v>62895.54</v>
      </c>
      <c r="AA28" s="21">
        <v>62895.54</v>
      </c>
      <c r="AB28" s="21">
        <v>0</v>
      </c>
      <c r="AC28" s="21">
        <v>62895.54</v>
      </c>
      <c r="AD28" s="21">
        <v>62895.54</v>
      </c>
      <c r="AE28" s="21">
        <v>62895.54</v>
      </c>
      <c r="AF28" s="22">
        <v>0.31000504028034725</v>
      </c>
      <c r="AG28" s="21">
        <v>139990</v>
      </c>
      <c r="AH28" s="22">
        <v>0.31000504028034725</v>
      </c>
      <c r="AI28" s="21">
        <v>0</v>
      </c>
      <c r="AJ28" s="23"/>
      <c r="AK28" s="24">
        <v>202885.54</v>
      </c>
      <c r="AL28" s="32">
        <v>157990</v>
      </c>
      <c r="AM28" s="25">
        <f t="shared" si="0"/>
        <v>77.871493453895241</v>
      </c>
    </row>
    <row r="29" spans="1:39" s="4" customFormat="1" ht="34.5" customHeight="1" outlineLevel="2" x14ac:dyDescent="0.2">
      <c r="A29" s="11" t="s">
        <v>45</v>
      </c>
      <c r="B29" s="12" t="s">
        <v>46</v>
      </c>
      <c r="C29" s="11" t="s">
        <v>45</v>
      </c>
      <c r="D29" s="11"/>
      <c r="E29" s="11"/>
      <c r="F29" s="13"/>
      <c r="G29" s="11"/>
      <c r="H29" s="11"/>
      <c r="I29" s="11"/>
      <c r="J29" s="11"/>
      <c r="K29" s="11"/>
      <c r="L29" s="11"/>
      <c r="M29" s="11"/>
      <c r="N29" s="11"/>
      <c r="O29" s="14">
        <v>0</v>
      </c>
      <c r="P29" s="14">
        <v>400000</v>
      </c>
      <c r="Q29" s="14">
        <v>-400000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4">
        <v>0</v>
      </c>
      <c r="AD29" s="14">
        <v>0</v>
      </c>
      <c r="AE29" s="14">
        <v>0</v>
      </c>
      <c r="AF29" s="15"/>
      <c r="AG29" s="14">
        <v>0</v>
      </c>
      <c r="AH29" s="15"/>
      <c r="AI29" s="14">
        <v>0</v>
      </c>
      <c r="AJ29" s="16"/>
      <c r="AK29" s="17">
        <f>SUM(AK30)</f>
        <v>0</v>
      </c>
      <c r="AL29" s="31">
        <f>SUM(AL30)</f>
        <v>0</v>
      </c>
      <c r="AM29" s="17"/>
    </row>
    <row r="30" spans="1:39" ht="36.75" customHeight="1" outlineLevel="6" x14ac:dyDescent="0.25">
      <c r="A30" s="18" t="s">
        <v>54</v>
      </c>
      <c r="B30" s="19" t="s">
        <v>55</v>
      </c>
      <c r="C30" s="18" t="s">
        <v>54</v>
      </c>
      <c r="D30" s="18"/>
      <c r="E30" s="18"/>
      <c r="F30" s="20"/>
      <c r="G30" s="18"/>
      <c r="H30" s="18"/>
      <c r="I30" s="18"/>
      <c r="J30" s="18"/>
      <c r="K30" s="18"/>
      <c r="L30" s="18"/>
      <c r="M30" s="18"/>
      <c r="N30" s="18"/>
      <c r="O30" s="21">
        <v>0</v>
      </c>
      <c r="P30" s="21">
        <v>400000</v>
      </c>
      <c r="Q30" s="21">
        <v>-400000</v>
      </c>
      <c r="R30" s="21">
        <v>0</v>
      </c>
      <c r="S30" s="21">
        <v>0</v>
      </c>
      <c r="T30" s="21">
        <v>0</v>
      </c>
      <c r="U30" s="21">
        <v>0</v>
      </c>
      <c r="V30" s="21">
        <v>0</v>
      </c>
      <c r="W30" s="21">
        <v>0</v>
      </c>
      <c r="X30" s="21">
        <v>0</v>
      </c>
      <c r="Y30" s="21">
        <v>0</v>
      </c>
      <c r="Z30" s="21">
        <v>0</v>
      </c>
      <c r="AA30" s="21">
        <v>0</v>
      </c>
      <c r="AB30" s="21">
        <v>0</v>
      </c>
      <c r="AC30" s="21">
        <v>0</v>
      </c>
      <c r="AD30" s="21">
        <v>0</v>
      </c>
      <c r="AE30" s="21">
        <v>0</v>
      </c>
      <c r="AF30" s="22"/>
      <c r="AG30" s="21">
        <v>0</v>
      </c>
      <c r="AH30" s="22"/>
      <c r="AI30" s="21">
        <v>0</v>
      </c>
      <c r="AJ30" s="23"/>
      <c r="AK30" s="24"/>
      <c r="AL30" s="32"/>
      <c r="AM30" s="25"/>
    </row>
    <row r="31" spans="1:39" s="4" customFormat="1" ht="21" customHeight="1" x14ac:dyDescent="0.2">
      <c r="A31" s="61" t="s">
        <v>47</v>
      </c>
      <c r="B31" s="62"/>
      <c r="C31" s="62"/>
      <c r="D31" s="62"/>
      <c r="E31" s="62"/>
      <c r="F31" s="62"/>
      <c r="G31" s="62"/>
      <c r="H31" s="62"/>
      <c r="I31" s="27"/>
      <c r="J31" s="27"/>
      <c r="K31" s="27"/>
      <c r="L31" s="27"/>
      <c r="M31" s="27"/>
      <c r="N31" s="27"/>
      <c r="O31" s="28">
        <v>0</v>
      </c>
      <c r="P31" s="28">
        <v>4109743</v>
      </c>
      <c r="Q31" s="28">
        <v>-947129.45</v>
      </c>
      <c r="R31" s="28">
        <v>3162613.55</v>
      </c>
      <c r="S31" s="28">
        <v>3162613.55</v>
      </c>
      <c r="T31" s="28">
        <v>3162613.55</v>
      </c>
      <c r="U31" s="28">
        <v>0</v>
      </c>
      <c r="V31" s="28">
        <v>0</v>
      </c>
      <c r="W31" s="28">
        <v>0</v>
      </c>
      <c r="X31" s="28">
        <v>0</v>
      </c>
      <c r="Y31" s="28">
        <v>6837.14</v>
      </c>
      <c r="Z31" s="28">
        <v>2382884.94</v>
      </c>
      <c r="AA31" s="28">
        <v>2376047.7999999998</v>
      </c>
      <c r="AB31" s="28">
        <v>6837.14</v>
      </c>
      <c r="AC31" s="28">
        <v>2382884.94</v>
      </c>
      <c r="AD31" s="28">
        <v>2376047.7999999998</v>
      </c>
      <c r="AE31" s="28">
        <v>2376047.7999999998</v>
      </c>
      <c r="AF31" s="29">
        <v>0.7512924871899066</v>
      </c>
      <c r="AG31" s="28">
        <v>786565.75</v>
      </c>
      <c r="AH31" s="29">
        <v>0.7512924871899066</v>
      </c>
      <c r="AI31" s="28">
        <v>0</v>
      </c>
      <c r="AJ31" s="30"/>
      <c r="AK31" s="17">
        <f>SUM(AK7)</f>
        <v>2906766.42</v>
      </c>
      <c r="AL31" s="31">
        <f>SUM(AL7)</f>
        <v>2667138</v>
      </c>
      <c r="AM31" s="17">
        <f t="shared" si="0"/>
        <v>91.756185899519238</v>
      </c>
    </row>
    <row r="32" spans="1:39" ht="12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 t="s">
        <v>1</v>
      </c>
      <c r="AF32" s="1"/>
      <c r="AG32" s="1"/>
      <c r="AH32" s="1"/>
      <c r="AI32" s="1"/>
      <c r="AJ32" s="1"/>
      <c r="AK32" s="1"/>
    </row>
    <row r="33" spans="1:37" x14ac:dyDescent="0.25">
      <c r="A33" s="59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3"/>
      <c r="AD33" s="3"/>
      <c r="AE33" s="3"/>
      <c r="AF33" s="3"/>
      <c r="AG33" s="3"/>
      <c r="AH33" s="3"/>
      <c r="AI33" s="3"/>
      <c r="AJ33" s="3"/>
      <c r="AK33" s="1"/>
    </row>
  </sheetData>
  <mergeCells count="34">
    <mergeCell ref="A33:AB33"/>
    <mergeCell ref="A31:H31"/>
    <mergeCell ref="F5:H5"/>
    <mergeCell ref="A5:A6"/>
    <mergeCell ref="B5:B6"/>
    <mergeCell ref="C5:C6"/>
    <mergeCell ref="D5:D6"/>
    <mergeCell ref="E5:E6"/>
    <mergeCell ref="I5:K5"/>
    <mergeCell ref="L5:L6"/>
    <mergeCell ref="M5:M6"/>
    <mergeCell ref="N5:N6"/>
    <mergeCell ref="A1:AJ1"/>
    <mergeCell ref="Y5:AA6"/>
    <mergeCell ref="AK5:AK6"/>
    <mergeCell ref="R5:R6"/>
    <mergeCell ref="S5:S6"/>
    <mergeCell ref="P5:P6"/>
    <mergeCell ref="AB5:AD5"/>
    <mergeCell ref="AL5:AL6"/>
    <mergeCell ref="AM5:AM6"/>
    <mergeCell ref="A2:AM2"/>
    <mergeCell ref="A4:AM4"/>
    <mergeCell ref="A3:AH3"/>
    <mergeCell ref="AG5:AH5"/>
    <mergeCell ref="AI5:AJ5"/>
    <mergeCell ref="U5:U6"/>
    <mergeCell ref="T5:T6"/>
    <mergeCell ref="V5:V6"/>
    <mergeCell ref="W5:W6"/>
    <mergeCell ref="X5:X6"/>
    <mergeCell ref="AF5:AF6"/>
    <mergeCell ref="O5:O6"/>
    <mergeCell ref="Q5:Q6"/>
  </mergeCells>
  <pageMargins left="0.39370078740157483" right="0.39370078740157483" top="0.59055118110236227" bottom="0.59055118110236227" header="0.39370078740157483" footer="0.39370078740157483"/>
  <pageSetup paperSize="9" scale="5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B629573-74E1-477B-840C-0C74B306D63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(15)</vt:lpstr>
      <vt:lpstr>'Документ (15)'!Заголовки_для_печати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UCHNOV9\User</dc:creator>
  <cp:lastModifiedBy>USER</cp:lastModifiedBy>
  <cp:lastPrinted>2020-11-10T12:28:20Z</cp:lastPrinted>
  <dcterms:created xsi:type="dcterms:W3CDTF">2020-11-05T05:11:28Z</dcterms:created>
  <dcterms:modified xsi:type="dcterms:W3CDTF">2020-11-10T12:33:10Z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18.02.2019 16_09_02)(11).xlsx</vt:lpwstr>
  </property>
  <property fmtid="{D5CDD505-2E9C-101B-9397-08002B2CF9AE}" pid="3" name="Название отчета">
    <vt:lpwstr>Вариант (новый от 18.02.2019 16_09_02)(11).xlsx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20.1.1944.673434290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