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Село Щелканово на 2024 год и на плановый период 2025-2026 годов\"/>
    </mc:Choice>
  </mc:AlternateContent>
  <bookViews>
    <workbookView xWindow="-105" yWindow="-105" windowWidth="23250" windowHeight="12570"/>
  </bookViews>
  <sheets>
    <sheet name="Документ (15)" sheetId="16" r:id="rId1"/>
  </sheets>
  <definedNames>
    <definedName name="_xlnm.Print_Titles" localSheetId="0">'Документ (15)'!$6:$7</definedName>
  </definedNames>
  <calcPr calcId="152511"/>
</workbook>
</file>

<file path=xl/calcChain.xml><?xml version="1.0" encoding="utf-8"?>
<calcChain xmlns="http://schemas.openxmlformats.org/spreadsheetml/2006/main">
  <c r="AK28" i="16" l="1"/>
  <c r="AK27" i="16" s="1"/>
  <c r="AJ28" i="16"/>
  <c r="AJ27" i="16" s="1"/>
  <c r="AK24" i="16"/>
  <c r="AK22" i="16" s="1"/>
  <c r="AJ22" i="16"/>
  <c r="AK17" i="16"/>
  <c r="AK15" i="16" s="1"/>
  <c r="AJ17" i="16"/>
  <c r="AJ15" i="16" s="1"/>
  <c r="AK13" i="16"/>
  <c r="AJ13" i="16"/>
  <c r="AK11" i="16"/>
  <c r="AJ11" i="16"/>
  <c r="AK10" i="16" l="1"/>
  <c r="AK9" i="16" s="1"/>
  <c r="AK8" i="16" s="1"/>
  <c r="AK33" i="16" s="1"/>
  <c r="AJ10" i="16"/>
  <c r="AJ9" i="16" s="1"/>
  <c r="AJ8" i="16" s="1"/>
  <c r="AJ33" i="16" s="1"/>
  <c r="AL11" i="16"/>
  <c r="AL12" i="16"/>
  <c r="AL13" i="16"/>
  <c r="AL14" i="16"/>
  <c r="AL15" i="16"/>
  <c r="AL16" i="16"/>
  <c r="AL17" i="16"/>
  <c r="AL18" i="16"/>
  <c r="AL19" i="16"/>
  <c r="AL21" i="16"/>
  <c r="AL27" i="16"/>
  <c r="AL28" i="16"/>
  <c r="AL29" i="16"/>
  <c r="AL30" i="16"/>
  <c r="AL31" i="16"/>
  <c r="AL3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I22" i="16" s="1"/>
  <c r="AH22" i="16"/>
  <c r="AL22" i="16"/>
  <c r="S22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I10" i="16" s="1"/>
  <c r="AH10" i="16"/>
  <c r="S10" i="16"/>
  <c r="AI9" i="16"/>
  <c r="AI11" i="16"/>
  <c r="AI12" i="16"/>
  <c r="AI13" i="16"/>
  <c r="AI14" i="16"/>
  <c r="AI15" i="16"/>
  <c r="AI16" i="16"/>
  <c r="AI17" i="16"/>
  <c r="AI18" i="16"/>
  <c r="AI19" i="16"/>
  <c r="AI20" i="16"/>
  <c r="AI21" i="16"/>
  <c r="AI23" i="16"/>
  <c r="AI24" i="16"/>
  <c r="AI25" i="16"/>
  <c r="AI26" i="16"/>
  <c r="AI27" i="16"/>
  <c r="AI28" i="16"/>
  <c r="AI29" i="16"/>
  <c r="AI30" i="16"/>
  <c r="AI31" i="16"/>
  <c r="AI32" i="16"/>
  <c r="AI33" i="16"/>
  <c r="AI8" i="16"/>
  <c r="AL33" i="16" l="1"/>
  <c r="AL8" i="16"/>
  <c r="AL10" i="16"/>
  <c r="AL9" i="16"/>
</calcChain>
</file>

<file path=xl/sharedStrings.xml><?xml version="1.0" encoding="utf-8"?>
<sst xmlns="http://schemas.openxmlformats.org/spreadsheetml/2006/main" count="114" uniqueCount="64">
  <si>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</si>
  <si>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</si>
  <si>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</si>
  <si>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</si>
  <si>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</si>
  <si>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</si>
  <si>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</si>
  <si>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</si>
  <si>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</si>
  <si>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</si>
  <si>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</si>
  <si>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</si>
  <si>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</si>
  <si>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</si>
  <si>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</si>
  <si>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</si>
  <si>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</si>
  <si>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</si>
  <si>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</si>
  <si>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</si>
  <si>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</si>
  <si>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</si>
  <si>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</si>
  <si>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</si>
  <si>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</si>
  <si>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</si>
  <si>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</si>
  <si>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</si>
  <si>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</si>
  <si>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</si>
  <si>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</si>
  <si>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</si>
  <si>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</si>
  <si>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</si>
  <si>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</si>
  <si>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</si>
  <si>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</si>
  <si>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</si>
  <si>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</si>
  <si>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</si>
  <si>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</si>
  <si>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</si>
  <si>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</si>
  <si>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</si>
  <si>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</si>
  <si>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</si>
  <si>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</si>
  <si>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</si>
  <si>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</si>
  <si>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</si>
  <si>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</si>
  <si>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00011705050000000000</t>
  </si>
  <si>
    <t xml:space="preserve">                Прочие  неналоговые доходы</t>
  </si>
  <si>
    <t>Бюджет: СП "Село Щелканово"</t>
  </si>
  <si>
    <t xml:space="preserve">        НАЛОГОВЫЕ ДОХОДЫ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</si>
  <si>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</si>
  <si>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</si>
  <si>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</si>
  <si>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</si>
  <si>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</si>
  <si>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</si>
  <si>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</si>
  <si>
    <t xml:space="preserve"> НЕНАЛОГОВЫЕ ДОХОДЫ</t>
  </si>
  <si>
    <t>Ожидаемое исполнение бюджета МО СП "Село Щелканово" за 2023 год в разрезе доходных источников, ПРОГНОЗ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</si>
</sst>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51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7" fillId="5" borderId="3" xfId="7" applyFont="1" applyFill="1">
      <alignment horizontal="center" vertical="center" wrapText="1"/>
    </xf>
    <xf numFmtId="4" fontId="11" fillId="5" borderId="7" xfId="0" applyNumberFormat="1" applyFont="1" applyFill="1" applyBorder="1" applyAlignment="1" applyProtection="1">
      <alignment horizontal="center"/>
      <protection locked="0"/>
    </xf>
    <xf numFmtId="4" fontId="8" fillId="5" borderId="7" xfId="0" applyNumberFormat="1" applyFont="1" applyFill="1" applyBorder="1" applyAlignment="1" applyProtection="1">
      <alignment horizontal="center"/>
      <protection locked="0"/>
    </xf>
    <xf numFmtId="0" fontId="7" fillId="5" borderId="11" xfId="6" applyFont="1" applyFill="1" applyBorder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1" fontId="10" fillId="5" borderId="7" xfId="8" applyFont="1" applyFill="1" applyBorder="1" applyAlignment="1">
      <alignment horizontal="center" shrinkToFit="1"/>
    </xf>
    <xf numFmtId="0" fontId="10" fillId="5" borderId="7" xfId="9" applyFont="1" applyFill="1" applyBorder="1" applyAlignment="1">
      <alignment horizontal="left" wrapText="1"/>
    </xf>
    <xf numFmtId="0" fontId="10" fillId="5" borderId="7" xfId="10" applyFont="1" applyFill="1" applyBorder="1" applyAlignment="1">
      <alignment horizontal="center" wrapText="1"/>
    </xf>
    <xf numFmtId="4" fontId="10" fillId="5" borderId="7" xfId="11" applyFont="1" applyFill="1" applyBorder="1" applyAlignment="1">
      <alignment horizontal="right" shrinkToFit="1"/>
    </xf>
    <xf numFmtId="1" fontId="7" fillId="5" borderId="7" xfId="8" applyFont="1" applyFill="1" applyBorder="1" applyAlignment="1">
      <alignment horizontal="center" shrinkToFit="1"/>
    </xf>
    <xf numFmtId="0" fontId="7" fillId="5" borderId="7" xfId="9" applyFont="1" applyFill="1" applyBorder="1" applyAlignment="1">
      <alignment horizontal="left" wrapText="1"/>
    </xf>
    <xf numFmtId="0" fontId="7" fillId="5" borderId="7" xfId="10" applyFont="1" applyFill="1" applyBorder="1" applyAlignment="1">
      <alignment horizontal="center" wrapText="1"/>
    </xf>
    <xf numFmtId="4" fontId="7" fillId="5" borderId="7" xfId="11" applyFont="1" applyFill="1" applyBorder="1" applyAlignment="1">
      <alignment horizontal="right" shrinkToFit="1"/>
    </xf>
    <xf numFmtId="1" fontId="10" fillId="5" borderId="16" xfId="8" applyFont="1" applyFill="1" applyBorder="1" applyAlignment="1">
      <alignment horizontal="center" shrinkToFit="1"/>
    </xf>
    <xf numFmtId="0" fontId="10" fillId="5" borderId="17" xfId="9" applyFont="1" applyFill="1" applyBorder="1" applyAlignment="1">
      <alignment horizontal="left" wrapText="1"/>
    </xf>
    <xf numFmtId="1" fontId="10" fillId="5" borderId="17" xfId="8" applyFont="1" applyFill="1" applyBorder="1" applyAlignment="1">
      <alignment horizontal="center" shrinkToFit="1"/>
    </xf>
    <xf numFmtId="0" fontId="10" fillId="5" borderId="17" xfId="10" applyFont="1" applyFill="1" applyBorder="1" applyAlignment="1">
      <alignment horizontal="center" wrapText="1"/>
    </xf>
    <xf numFmtId="4" fontId="10" fillId="5" borderId="17" xfId="11" applyFont="1" applyFill="1" applyBorder="1" applyAlignment="1">
      <alignment horizontal="right" shrinkToFit="1"/>
    </xf>
    <xf numFmtId="4" fontId="11" fillId="5" borderId="17" xfId="0" applyNumberFormat="1" applyFont="1" applyFill="1" applyBorder="1" applyAlignment="1" applyProtection="1">
      <alignment horizontal="center"/>
      <protection locked="0"/>
    </xf>
    <xf numFmtId="1" fontId="10" fillId="5" borderId="19" xfId="8" applyFont="1" applyFill="1" applyBorder="1" applyAlignment="1">
      <alignment horizontal="center" shrinkToFit="1"/>
    </xf>
    <xf numFmtId="1" fontId="7" fillId="5" borderId="19" xfId="8" applyFont="1" applyFill="1" applyBorder="1" applyAlignment="1">
      <alignment horizontal="center" shrinkToFit="1"/>
    </xf>
    <xf numFmtId="1" fontId="10" fillId="5" borderId="22" xfId="14" applyFont="1" applyFill="1" applyBorder="1" applyAlignment="1">
      <alignment horizontal="left" shrinkToFit="1"/>
    </xf>
    <xf numFmtId="4" fontId="10" fillId="5" borderId="22" xfId="15" applyFont="1" applyFill="1" applyBorder="1" applyAlignment="1">
      <alignment horizontal="right" shrinkToFit="1"/>
    </xf>
    <xf numFmtId="4" fontId="11" fillId="5" borderId="22" xfId="0" applyNumberFormat="1" applyFont="1" applyFill="1" applyBorder="1" applyAlignment="1" applyProtection="1">
      <alignment horizontal="center"/>
      <protection locked="0"/>
    </xf>
    <xf numFmtId="164" fontId="11" fillId="5" borderId="18" xfId="0" applyNumberFormat="1" applyFont="1" applyFill="1" applyBorder="1" applyAlignment="1" applyProtection="1">
      <alignment horizontal="center"/>
      <protection locked="0"/>
    </xf>
    <xf numFmtId="164" fontId="11" fillId="5" borderId="20" xfId="0" applyNumberFormat="1" applyFont="1" applyFill="1" applyBorder="1" applyAlignment="1" applyProtection="1">
      <alignment horizontal="center"/>
      <protection locked="0"/>
    </xf>
    <xf numFmtId="164" fontId="8" fillId="5" borderId="20" xfId="0" applyNumberFormat="1" applyFont="1" applyFill="1" applyBorder="1" applyAlignment="1" applyProtection="1">
      <alignment horizontal="center"/>
      <protection locked="0"/>
    </xf>
    <xf numFmtId="164" fontId="11" fillId="5" borderId="23" xfId="0" applyNumberFormat="1" applyFont="1" applyFill="1" applyBorder="1" applyAlignment="1" applyProtection="1">
      <alignment horizontal="center"/>
      <protection locked="0"/>
    </xf>
    <xf numFmtId="0" fontId="7" fillId="5" borderId="1" xfId="1" applyFont="1" applyFill="1">
      <alignment horizontal="left" wrapText="1"/>
    </xf>
    <xf numFmtId="1" fontId="10" fillId="5" borderId="21" xfId="13" applyFont="1" applyFill="1" applyBorder="1" applyAlignment="1">
      <alignment horizontal="left" shrinkToFit="1"/>
    </xf>
    <xf numFmtId="1" fontId="10" fillId="5" borderId="22" xfId="13" applyFont="1" applyFill="1" applyBorder="1" applyAlignment="1">
      <alignment horizontal="left" shrinkToFit="1"/>
    </xf>
    <xf numFmtId="0" fontId="7" fillId="5" borderId="2" xfId="6" applyFont="1" applyFill="1">
      <alignment horizontal="center" vertical="center" wrapText="1"/>
    </xf>
    <xf numFmtId="0" fontId="7" fillId="5" borderId="11" xfId="6" applyFont="1" applyFill="1" applyBorder="1">
      <alignment horizontal="center" vertical="center" wrapText="1"/>
    </xf>
    <xf numFmtId="0" fontId="12" fillId="5" borderId="8" xfId="56" applyFont="1" applyFill="1" applyBorder="1" applyAlignment="1" applyProtection="1">
      <alignment horizontal="center" vertical="center" wrapText="1"/>
      <protection locked="0"/>
    </xf>
    <xf numFmtId="0" fontId="12" fillId="5" borderId="14" xfId="56" applyFont="1" applyFill="1" applyBorder="1" applyAlignment="1" applyProtection="1">
      <alignment horizontal="center" vertical="center" wrapText="1"/>
      <protection locked="0"/>
    </xf>
    <xf numFmtId="0" fontId="12" fillId="5" borderId="9" xfId="56" applyFont="1" applyFill="1" applyBorder="1" applyAlignment="1" applyProtection="1">
      <alignment horizontal="center" vertical="center" wrapText="1"/>
      <protection locked="0"/>
    </xf>
    <xf numFmtId="0" fontId="12" fillId="5" borderId="15" xfId="56" applyFont="1" applyFill="1" applyBorder="1" applyAlignment="1" applyProtection="1">
      <alignment horizontal="center" vertical="center" wrapText="1"/>
      <protection locked="0"/>
    </xf>
    <xf numFmtId="0" fontId="7" fillId="5" borderId="1" xfId="5" applyFont="1" applyFill="1">
      <alignment horizontal="right"/>
    </xf>
    <xf numFmtId="0" fontId="13" fillId="5" borderId="1" xfId="1" applyFont="1" applyFill="1" applyAlignment="1">
      <alignment horizontal="center" wrapText="1"/>
    </xf>
    <xf numFmtId="0" fontId="9" fillId="5" borderId="1" xfId="4" applyFont="1" applyFill="1">
      <alignment horizontal="center"/>
    </xf>
    <xf numFmtId="0" fontId="14" fillId="5" borderId="5" xfId="6" applyFont="1" applyFill="1" applyBorder="1">
      <alignment horizontal="center" vertical="center" wrapText="1"/>
    </xf>
    <xf numFmtId="0" fontId="14" fillId="5" borderId="6" xfId="6" applyFont="1" applyFill="1" applyBorder="1">
      <alignment horizontal="center" vertical="center" wrapText="1"/>
    </xf>
    <xf numFmtId="0" fontId="14" fillId="5" borderId="12" xfId="6" applyFont="1" applyFill="1" applyBorder="1">
      <alignment horizontal="center" vertical="center" wrapText="1"/>
    </xf>
    <xf numFmtId="0" fontId="14" fillId="5" borderId="1" xfId="6" applyFont="1" applyFill="1" applyBorder="1">
      <alignment horizontal="center" vertical="center" wrapText="1"/>
    </xf>
    <xf numFmtId="0" fontId="7" fillId="5" borderId="10" xfId="35" applyFont="1" applyFill="1" applyBorder="1">
      <alignment horizontal="center" vertical="center" wrapText="1"/>
    </xf>
    <xf numFmtId="0" fontId="7" fillId="5" borderId="13" xfId="35" applyFont="1" applyFill="1" applyBorder="1">
      <alignment horizontal="center" vertical="center" wrapText="1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showZeros="0" tabSelected="1" topLeftCell="B1" zoomScaleNormal="100" zoomScaleSheetLayoutView="100" workbookViewId="0">
      <selection activeCell="AK21" sqref="AK21"/>
    </sheetView>
  </sheetViews>
  <sheetFormatPr defaultColWidth="9.140625" defaultRowHeight="15" outlineLevelRow="5" x14ac:dyDescent="0.25"/>
  <cols>
    <col min="1" max="1" width="9.140625" style="3" hidden="1"/>
    <col min="2" max="2" width="47.7109375" style="3" customWidth="1"/>
    <col min="3" max="3" width="21" style="3" customWidth="1"/>
    <col min="4" max="18" width="9.140625" style="3" hidden="1" customWidth="1"/>
    <col min="19" max="19" width="11.85546875" style="3" customWidth="1"/>
    <col min="20" max="20" width="9.140625" style="3" hidden="1" customWidth="1"/>
    <col min="21" max="21" width="11.85546875" style="3" customWidth="1"/>
    <col min="22" max="32" width="9.140625" style="3" hidden="1" customWidth="1"/>
    <col min="33" max="33" width="11.7109375" style="3" customWidth="1"/>
    <col min="34" max="34" width="9.140625" style="3" hidden="1" customWidth="1"/>
    <col min="35" max="35" width="10.5703125" style="3" customWidth="1"/>
    <col min="36" max="36" width="13.7109375" style="3" customWidth="1"/>
    <col min="37" max="37" width="12.85546875" style="3" customWidth="1"/>
    <col min="38" max="38" width="12.28515625" style="3" customWidth="1"/>
    <col min="39" max="42" width="9.140625" style="3" hidden="1" customWidth="1"/>
    <col min="43" max="16384" width="9.140625" style="3"/>
  </cols>
  <sheetData>
    <row r="1" spans="1:38" ht="15.2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8" ht="22.9" customHeight="1" x14ac:dyDescent="0.25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1:38" ht="15.7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8" ht="12.75" customHeight="1" thickBot="1" x14ac:dyDescent="0.3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30" customHeight="1" x14ac:dyDescent="0.25">
      <c r="A6" s="36" t="s">
        <v>1</v>
      </c>
      <c r="B6" s="36" t="s">
        <v>2</v>
      </c>
      <c r="C6" s="36" t="s">
        <v>3</v>
      </c>
      <c r="D6" s="36" t="s">
        <v>1</v>
      </c>
      <c r="E6" s="36" t="s">
        <v>1</v>
      </c>
      <c r="F6" s="36" t="s">
        <v>1</v>
      </c>
      <c r="G6" s="36" t="s">
        <v>1</v>
      </c>
      <c r="H6" s="36" t="s">
        <v>1</v>
      </c>
      <c r="I6" s="36" t="s">
        <v>4</v>
      </c>
      <c r="J6" s="36"/>
      <c r="K6" s="36"/>
      <c r="L6" s="36" t="s">
        <v>5</v>
      </c>
      <c r="M6" s="36"/>
      <c r="N6" s="36"/>
      <c r="O6" s="36" t="s">
        <v>1</v>
      </c>
      <c r="P6" s="36" t="s">
        <v>1</v>
      </c>
      <c r="Q6" s="36" t="s">
        <v>1</v>
      </c>
      <c r="R6" s="36" t="s">
        <v>1</v>
      </c>
      <c r="S6" s="36" t="s">
        <v>59</v>
      </c>
      <c r="T6" s="36" t="s">
        <v>1</v>
      </c>
      <c r="U6" s="36" t="s">
        <v>60</v>
      </c>
      <c r="V6" s="36" t="s">
        <v>1</v>
      </c>
      <c r="W6" s="36" t="s">
        <v>1</v>
      </c>
      <c r="X6" s="36" t="s">
        <v>1</v>
      </c>
      <c r="Y6" s="36" t="s">
        <v>1</v>
      </c>
      <c r="Z6" s="36" t="s">
        <v>1</v>
      </c>
      <c r="AA6" s="36" t="s">
        <v>1</v>
      </c>
      <c r="AB6" s="36" t="s">
        <v>6</v>
      </c>
      <c r="AC6" s="36"/>
      <c r="AD6" s="36"/>
      <c r="AE6" s="45" t="s">
        <v>61</v>
      </c>
      <c r="AF6" s="46"/>
      <c r="AG6" s="46"/>
      <c r="AH6" s="5" t="s">
        <v>1</v>
      </c>
      <c r="AI6" s="49" t="s">
        <v>58</v>
      </c>
      <c r="AJ6" s="38" t="s">
        <v>57</v>
      </c>
      <c r="AK6" s="38" t="s">
        <v>56</v>
      </c>
      <c r="AL6" s="40" t="s">
        <v>55</v>
      </c>
    </row>
    <row r="7" spans="1:38" ht="37.15" customHeight="1" thickBot="1" x14ac:dyDescent="0.3">
      <c r="A7" s="37"/>
      <c r="B7" s="37"/>
      <c r="C7" s="37"/>
      <c r="D7" s="37"/>
      <c r="E7" s="37"/>
      <c r="F7" s="37"/>
      <c r="G7" s="37"/>
      <c r="H7" s="37"/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8" t="s">
        <v>1</v>
      </c>
      <c r="AC7" s="8" t="s">
        <v>1</v>
      </c>
      <c r="AD7" s="8" t="s">
        <v>1</v>
      </c>
      <c r="AE7" s="47"/>
      <c r="AF7" s="48"/>
      <c r="AG7" s="48"/>
      <c r="AH7" s="9"/>
      <c r="AI7" s="50"/>
      <c r="AJ7" s="39"/>
      <c r="AK7" s="39"/>
      <c r="AL7" s="41"/>
    </row>
    <row r="8" spans="1:38" s="4" customFormat="1" ht="19.5" customHeight="1" x14ac:dyDescent="0.2">
      <c r="A8" s="18" t="s">
        <v>7</v>
      </c>
      <c r="B8" s="19" t="s">
        <v>53</v>
      </c>
      <c r="C8" s="20" t="s">
        <v>7</v>
      </c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0"/>
      <c r="Q8" s="20"/>
      <c r="R8" s="22">
        <v>0</v>
      </c>
      <c r="S8" s="22">
        <v>3072867</v>
      </c>
      <c r="T8" s="22">
        <v>1641618.87</v>
      </c>
      <c r="U8" s="22">
        <v>4714485.87</v>
      </c>
      <c r="V8" s="22">
        <v>4714485.87</v>
      </c>
      <c r="W8" s="22">
        <v>4714485.87</v>
      </c>
      <c r="X8" s="22">
        <v>0</v>
      </c>
      <c r="Y8" s="22">
        <v>0</v>
      </c>
      <c r="Z8" s="22">
        <v>0</v>
      </c>
      <c r="AA8" s="22">
        <v>0</v>
      </c>
      <c r="AB8" s="22">
        <v>143047.35</v>
      </c>
      <c r="AC8" s="22">
        <v>3984630.03</v>
      </c>
      <c r="AD8" s="22">
        <v>3841582.68</v>
      </c>
      <c r="AE8" s="22">
        <v>143047.35</v>
      </c>
      <c r="AF8" s="22">
        <v>3984630.03</v>
      </c>
      <c r="AG8" s="22">
        <v>3841582.68</v>
      </c>
      <c r="AH8" s="22">
        <v>3841582.68</v>
      </c>
      <c r="AI8" s="23">
        <f>AG8/U8*100</f>
        <v>81.484657838204527</v>
      </c>
      <c r="AJ8" s="23">
        <f>AJ9+AJ27</f>
        <v>4073321.49</v>
      </c>
      <c r="AK8" s="23">
        <f>AK9+AK27</f>
        <v>3930389</v>
      </c>
      <c r="AL8" s="29">
        <f>AK8/AJ8*100</f>
        <v>96.491008864610876</v>
      </c>
    </row>
    <row r="9" spans="1:38" s="4" customFormat="1" ht="20.25" customHeight="1" outlineLevel="1" x14ac:dyDescent="0.2">
      <c r="A9" s="24" t="s">
        <v>8</v>
      </c>
      <c r="B9" s="11" t="s">
        <v>9</v>
      </c>
      <c r="C9" s="10" t="s">
        <v>8</v>
      </c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0"/>
      <c r="Q9" s="10"/>
      <c r="R9" s="13">
        <v>0</v>
      </c>
      <c r="S9" s="13">
        <v>1275453</v>
      </c>
      <c r="T9" s="13">
        <v>319968.2</v>
      </c>
      <c r="U9" s="13">
        <v>1595421.2</v>
      </c>
      <c r="V9" s="13">
        <v>1595421.2</v>
      </c>
      <c r="W9" s="13">
        <v>1595421.2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852032.94</v>
      </c>
      <c r="AD9" s="13">
        <v>852032.94</v>
      </c>
      <c r="AE9" s="13">
        <v>0</v>
      </c>
      <c r="AF9" s="13">
        <v>852032.94</v>
      </c>
      <c r="AG9" s="13">
        <v>852032.94</v>
      </c>
      <c r="AH9" s="13">
        <v>852032.94</v>
      </c>
      <c r="AI9" s="6">
        <f t="shared" ref="AI9:AI33" si="0">AG9/U9*100</f>
        <v>53.404890194514152</v>
      </c>
      <c r="AJ9" s="6">
        <f>AJ10+AJ22</f>
        <v>954256.82000000007</v>
      </c>
      <c r="AK9" s="6">
        <f>AK10+AK22</f>
        <v>1425129</v>
      </c>
      <c r="AL9" s="30">
        <f t="shared" ref="AL9:AL33" si="1">AK9/AJ9*100</f>
        <v>149.3443871849928</v>
      </c>
    </row>
    <row r="10" spans="1:38" s="4" customFormat="1" ht="18.75" customHeight="1" outlineLevel="1" x14ac:dyDescent="0.2">
      <c r="A10" s="24"/>
      <c r="B10" s="11" t="s">
        <v>54</v>
      </c>
      <c r="C10" s="10"/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0"/>
      <c r="R10" s="13"/>
      <c r="S10" s="13">
        <f>S11+S13+S15+S20+S21</f>
        <v>1274953</v>
      </c>
      <c r="T10" s="13">
        <f t="shared" ref="T10:AH10" si="2">T11+T13+T15+T20+T21</f>
        <v>247124.42</v>
      </c>
      <c r="U10" s="13">
        <f t="shared" si="2"/>
        <v>1522077.42</v>
      </c>
      <c r="V10" s="13">
        <f t="shared" si="2"/>
        <v>1522077.42</v>
      </c>
      <c r="W10" s="13">
        <f t="shared" si="2"/>
        <v>1522077.42</v>
      </c>
      <c r="X10" s="13">
        <f t="shared" si="2"/>
        <v>0</v>
      </c>
      <c r="Y10" s="13">
        <f t="shared" si="2"/>
        <v>0</v>
      </c>
      <c r="Z10" s="13">
        <f t="shared" si="2"/>
        <v>0</v>
      </c>
      <c r="AA10" s="13">
        <f t="shared" si="2"/>
        <v>0</v>
      </c>
      <c r="AB10" s="13">
        <f t="shared" si="2"/>
        <v>0</v>
      </c>
      <c r="AC10" s="13">
        <f t="shared" si="2"/>
        <v>812032.94000000006</v>
      </c>
      <c r="AD10" s="13">
        <f t="shared" si="2"/>
        <v>812032.94000000006</v>
      </c>
      <c r="AE10" s="13">
        <f t="shared" si="2"/>
        <v>0</v>
      </c>
      <c r="AF10" s="13">
        <f t="shared" si="2"/>
        <v>812032.94000000006</v>
      </c>
      <c r="AG10" s="13">
        <f t="shared" si="2"/>
        <v>812032.94000000006</v>
      </c>
      <c r="AH10" s="13">
        <f t="shared" si="2"/>
        <v>812032.94000000006</v>
      </c>
      <c r="AI10" s="6">
        <f t="shared" si="0"/>
        <v>53.350304611969094</v>
      </c>
      <c r="AJ10" s="13">
        <f>AJ11+AJ13+AJ15+AJ20+AJ21</f>
        <v>914256.82000000007</v>
      </c>
      <c r="AK10" s="13">
        <f>AK11+AK13+AK15+AK20+AK21</f>
        <v>1424629</v>
      </c>
      <c r="AL10" s="30">
        <f t="shared" si="1"/>
        <v>155.82372139154509</v>
      </c>
    </row>
    <row r="11" spans="1:38" s="4" customFormat="1" ht="15" customHeight="1" outlineLevel="2" x14ac:dyDescent="0.2">
      <c r="A11" s="24" t="s">
        <v>10</v>
      </c>
      <c r="B11" s="11" t="s">
        <v>11</v>
      </c>
      <c r="C11" s="10" t="s">
        <v>10</v>
      </c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0"/>
      <c r="R11" s="13">
        <v>0</v>
      </c>
      <c r="S11" s="13">
        <v>36453</v>
      </c>
      <c r="T11" s="13">
        <v>14.56</v>
      </c>
      <c r="U11" s="13">
        <v>36467.56</v>
      </c>
      <c r="V11" s="13">
        <v>36467.56</v>
      </c>
      <c r="W11" s="13">
        <v>36467.56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31904.78</v>
      </c>
      <c r="AD11" s="13">
        <v>31904.78</v>
      </c>
      <c r="AE11" s="13">
        <v>0</v>
      </c>
      <c r="AF11" s="13">
        <v>31904.78</v>
      </c>
      <c r="AG11" s="13">
        <v>31904.78</v>
      </c>
      <c r="AH11" s="13">
        <v>31904.78</v>
      </c>
      <c r="AI11" s="6">
        <f t="shared" si="0"/>
        <v>87.488112722649944</v>
      </c>
      <c r="AJ11" s="6">
        <f>AJ12</f>
        <v>36467.56</v>
      </c>
      <c r="AK11" s="6">
        <f>AK12</f>
        <v>51129</v>
      </c>
      <c r="AL11" s="30">
        <f t="shared" si="1"/>
        <v>140.20406081459797</v>
      </c>
    </row>
    <row r="12" spans="1:38" ht="17.25" customHeight="1" outlineLevel="4" x14ac:dyDescent="0.25">
      <c r="A12" s="25" t="s">
        <v>12</v>
      </c>
      <c r="B12" s="15" t="s">
        <v>13</v>
      </c>
      <c r="C12" s="14" t="s">
        <v>12</v>
      </c>
      <c r="D12" s="14"/>
      <c r="E12" s="14"/>
      <c r="F12" s="14"/>
      <c r="G12" s="14"/>
      <c r="H12" s="14"/>
      <c r="I12" s="16"/>
      <c r="J12" s="14"/>
      <c r="K12" s="14"/>
      <c r="L12" s="14"/>
      <c r="M12" s="14"/>
      <c r="N12" s="14"/>
      <c r="O12" s="14"/>
      <c r="P12" s="14"/>
      <c r="Q12" s="14"/>
      <c r="R12" s="17">
        <v>0</v>
      </c>
      <c r="S12" s="17">
        <v>36453</v>
      </c>
      <c r="T12" s="17">
        <v>14.56</v>
      </c>
      <c r="U12" s="17">
        <v>36467.56</v>
      </c>
      <c r="V12" s="17">
        <v>36467.56</v>
      </c>
      <c r="W12" s="17">
        <v>36467.56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31904.78</v>
      </c>
      <c r="AD12" s="17">
        <v>31904.78</v>
      </c>
      <c r="AE12" s="17">
        <v>0</v>
      </c>
      <c r="AF12" s="17">
        <v>31904.78</v>
      </c>
      <c r="AG12" s="17">
        <v>31904.78</v>
      </c>
      <c r="AH12" s="17">
        <v>31904.78</v>
      </c>
      <c r="AI12" s="7">
        <f t="shared" si="0"/>
        <v>87.488112722649944</v>
      </c>
      <c r="AJ12" s="7">
        <v>36467.56</v>
      </c>
      <c r="AK12" s="7">
        <v>51129</v>
      </c>
      <c r="AL12" s="31">
        <f t="shared" si="1"/>
        <v>140.20406081459797</v>
      </c>
    </row>
    <row r="13" spans="1:38" s="4" customFormat="1" ht="19.5" customHeight="1" outlineLevel="2" x14ac:dyDescent="0.2">
      <c r="A13" s="24" t="s">
        <v>14</v>
      </c>
      <c r="B13" s="11" t="s">
        <v>15</v>
      </c>
      <c r="C13" s="10" t="s">
        <v>14</v>
      </c>
      <c r="D13" s="10"/>
      <c r="E13" s="10"/>
      <c r="F13" s="10"/>
      <c r="G13" s="10"/>
      <c r="H13" s="10"/>
      <c r="I13" s="12"/>
      <c r="J13" s="10"/>
      <c r="K13" s="10"/>
      <c r="L13" s="10"/>
      <c r="M13" s="10"/>
      <c r="N13" s="10"/>
      <c r="O13" s="10"/>
      <c r="P13" s="10"/>
      <c r="Q13" s="10"/>
      <c r="R13" s="13">
        <v>0</v>
      </c>
      <c r="S13" s="13">
        <v>43000</v>
      </c>
      <c r="T13" s="13">
        <v>247072.07</v>
      </c>
      <c r="U13" s="13">
        <v>290072.07</v>
      </c>
      <c r="V13" s="13">
        <v>290072.07</v>
      </c>
      <c r="W13" s="13">
        <v>290072.07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281688.36</v>
      </c>
      <c r="AD13" s="13">
        <v>281688.36</v>
      </c>
      <c r="AE13" s="13">
        <v>0</v>
      </c>
      <c r="AF13" s="13">
        <v>281688.36</v>
      </c>
      <c r="AG13" s="13">
        <v>281688.36</v>
      </c>
      <c r="AH13" s="13">
        <v>281688.36</v>
      </c>
      <c r="AI13" s="6">
        <f t="shared" si="0"/>
        <v>97.109783785801923</v>
      </c>
      <c r="AJ13" s="6">
        <f>AJ14</f>
        <v>281688.36</v>
      </c>
      <c r="AK13" s="6">
        <f>AK14</f>
        <v>178000</v>
      </c>
      <c r="AL13" s="30">
        <f t="shared" si="1"/>
        <v>63.19039948970557</v>
      </c>
    </row>
    <row r="14" spans="1:38" ht="27" customHeight="1" outlineLevel="4" x14ac:dyDescent="0.25">
      <c r="A14" s="25" t="s">
        <v>16</v>
      </c>
      <c r="B14" s="15" t="s">
        <v>17</v>
      </c>
      <c r="C14" s="14" t="s">
        <v>16</v>
      </c>
      <c r="D14" s="14"/>
      <c r="E14" s="14"/>
      <c r="F14" s="14"/>
      <c r="G14" s="14"/>
      <c r="H14" s="14"/>
      <c r="I14" s="16"/>
      <c r="J14" s="14"/>
      <c r="K14" s="14"/>
      <c r="L14" s="14"/>
      <c r="M14" s="14"/>
      <c r="N14" s="14"/>
      <c r="O14" s="14"/>
      <c r="P14" s="14"/>
      <c r="Q14" s="14"/>
      <c r="R14" s="17">
        <v>0</v>
      </c>
      <c r="S14" s="17">
        <v>43000</v>
      </c>
      <c r="T14" s="17">
        <v>247072.07</v>
      </c>
      <c r="U14" s="17">
        <v>290072.07</v>
      </c>
      <c r="V14" s="17">
        <v>290072.07</v>
      </c>
      <c r="W14" s="17">
        <v>290072.07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281688.36</v>
      </c>
      <c r="AD14" s="17">
        <v>281688.36</v>
      </c>
      <c r="AE14" s="17">
        <v>0</v>
      </c>
      <c r="AF14" s="17">
        <v>281688.36</v>
      </c>
      <c r="AG14" s="17">
        <v>281688.36</v>
      </c>
      <c r="AH14" s="17">
        <v>281688.36</v>
      </c>
      <c r="AI14" s="7">
        <f t="shared" si="0"/>
        <v>97.109783785801923</v>
      </c>
      <c r="AJ14" s="7">
        <v>281688.36</v>
      </c>
      <c r="AK14" s="7">
        <v>178000</v>
      </c>
      <c r="AL14" s="31">
        <f t="shared" si="1"/>
        <v>63.19039948970557</v>
      </c>
    </row>
    <row r="15" spans="1:38" s="4" customFormat="1" ht="14.25" outlineLevel="2" x14ac:dyDescent="0.2">
      <c r="A15" s="24" t="s">
        <v>18</v>
      </c>
      <c r="B15" s="11" t="s">
        <v>19</v>
      </c>
      <c r="C15" s="10" t="s">
        <v>18</v>
      </c>
      <c r="D15" s="10"/>
      <c r="E15" s="10"/>
      <c r="F15" s="10"/>
      <c r="G15" s="10"/>
      <c r="H15" s="10"/>
      <c r="I15" s="12"/>
      <c r="J15" s="10"/>
      <c r="K15" s="10"/>
      <c r="L15" s="10"/>
      <c r="M15" s="10"/>
      <c r="N15" s="10"/>
      <c r="O15" s="10"/>
      <c r="P15" s="10"/>
      <c r="Q15" s="10"/>
      <c r="R15" s="13">
        <v>0</v>
      </c>
      <c r="S15" s="13">
        <v>1195000</v>
      </c>
      <c r="T15" s="13">
        <v>0</v>
      </c>
      <c r="U15" s="13">
        <v>1195000</v>
      </c>
      <c r="V15" s="13">
        <v>1195000</v>
      </c>
      <c r="W15" s="13">
        <v>1195000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498402.01</v>
      </c>
      <c r="AD15" s="13">
        <v>498402.01</v>
      </c>
      <c r="AE15" s="13">
        <v>0</v>
      </c>
      <c r="AF15" s="13">
        <v>498402.01</v>
      </c>
      <c r="AG15" s="13">
        <v>498402.01</v>
      </c>
      <c r="AH15" s="13">
        <v>498402.01</v>
      </c>
      <c r="AI15" s="6">
        <f t="shared" si="0"/>
        <v>41.707281171548118</v>
      </c>
      <c r="AJ15" s="6">
        <f>AJ16+AJ17</f>
        <v>596063.11</v>
      </c>
      <c r="AK15" s="6">
        <f>AK16+AK17</f>
        <v>1195000</v>
      </c>
      <c r="AL15" s="30">
        <f t="shared" si="1"/>
        <v>200.48212680029803</v>
      </c>
    </row>
    <row r="16" spans="1:38" ht="16.5" customHeight="1" outlineLevel="4" x14ac:dyDescent="0.25">
      <c r="A16" s="25" t="s">
        <v>20</v>
      </c>
      <c r="B16" s="15" t="s">
        <v>21</v>
      </c>
      <c r="C16" s="14" t="s">
        <v>20</v>
      </c>
      <c r="D16" s="14"/>
      <c r="E16" s="14"/>
      <c r="F16" s="14"/>
      <c r="G16" s="14"/>
      <c r="H16" s="14"/>
      <c r="I16" s="16"/>
      <c r="J16" s="14"/>
      <c r="K16" s="14"/>
      <c r="L16" s="14"/>
      <c r="M16" s="14"/>
      <c r="N16" s="14"/>
      <c r="O16" s="14"/>
      <c r="P16" s="14"/>
      <c r="Q16" s="14"/>
      <c r="R16" s="17">
        <v>0</v>
      </c>
      <c r="S16" s="17">
        <v>199000</v>
      </c>
      <c r="T16" s="17">
        <v>0</v>
      </c>
      <c r="U16" s="17">
        <v>199000</v>
      </c>
      <c r="V16" s="17">
        <v>199000</v>
      </c>
      <c r="W16" s="17">
        <v>199000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88418.68</v>
      </c>
      <c r="AD16" s="17">
        <v>88418.68</v>
      </c>
      <c r="AE16" s="17">
        <v>0</v>
      </c>
      <c r="AF16" s="17">
        <v>88418.68</v>
      </c>
      <c r="AG16" s="17">
        <v>88418.68</v>
      </c>
      <c r="AH16" s="17">
        <v>88418.68</v>
      </c>
      <c r="AI16" s="7">
        <f t="shared" si="0"/>
        <v>44.431497487437184</v>
      </c>
      <c r="AJ16" s="7">
        <v>106102</v>
      </c>
      <c r="AK16" s="7">
        <v>199000</v>
      </c>
      <c r="AL16" s="31">
        <f t="shared" si="1"/>
        <v>187.55537124653637</v>
      </c>
    </row>
    <row r="17" spans="1:38" ht="19.5" customHeight="1" outlineLevel="4" x14ac:dyDescent="0.25">
      <c r="A17" s="25" t="s">
        <v>22</v>
      </c>
      <c r="B17" s="15" t="s">
        <v>23</v>
      </c>
      <c r="C17" s="14" t="s">
        <v>22</v>
      </c>
      <c r="D17" s="14"/>
      <c r="E17" s="14"/>
      <c r="F17" s="14"/>
      <c r="G17" s="14"/>
      <c r="H17" s="14"/>
      <c r="I17" s="16"/>
      <c r="J17" s="14"/>
      <c r="K17" s="14"/>
      <c r="L17" s="14"/>
      <c r="M17" s="14"/>
      <c r="N17" s="14"/>
      <c r="O17" s="14"/>
      <c r="P17" s="14"/>
      <c r="Q17" s="14"/>
      <c r="R17" s="17">
        <v>0</v>
      </c>
      <c r="S17" s="17">
        <v>996000</v>
      </c>
      <c r="T17" s="17">
        <v>0</v>
      </c>
      <c r="U17" s="17">
        <v>996000</v>
      </c>
      <c r="V17" s="17">
        <v>996000</v>
      </c>
      <c r="W17" s="17">
        <v>996000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409983.33</v>
      </c>
      <c r="AD17" s="17">
        <v>409983.33</v>
      </c>
      <c r="AE17" s="17">
        <v>0</v>
      </c>
      <c r="AF17" s="17">
        <v>409983.33</v>
      </c>
      <c r="AG17" s="17">
        <v>409983.33</v>
      </c>
      <c r="AH17" s="17">
        <v>409983.33</v>
      </c>
      <c r="AI17" s="7">
        <f t="shared" si="0"/>
        <v>41.162984939759042</v>
      </c>
      <c r="AJ17" s="7">
        <f>AJ18+AJ19</f>
        <v>489961.11</v>
      </c>
      <c r="AK17" s="7">
        <f>AK18+AK19</f>
        <v>996000</v>
      </c>
      <c r="AL17" s="31">
        <f t="shared" si="1"/>
        <v>203.28144003102614</v>
      </c>
    </row>
    <row r="18" spans="1:38" ht="19.5" customHeight="1" outlineLevel="5" x14ac:dyDescent="0.25">
      <c r="A18" s="25" t="s">
        <v>24</v>
      </c>
      <c r="B18" s="15" t="s">
        <v>25</v>
      </c>
      <c r="C18" s="14" t="s">
        <v>24</v>
      </c>
      <c r="D18" s="14"/>
      <c r="E18" s="14"/>
      <c r="F18" s="14"/>
      <c r="G18" s="14"/>
      <c r="H18" s="14"/>
      <c r="I18" s="16"/>
      <c r="J18" s="14"/>
      <c r="K18" s="14"/>
      <c r="L18" s="14"/>
      <c r="M18" s="14"/>
      <c r="N18" s="14"/>
      <c r="O18" s="14"/>
      <c r="P18" s="14"/>
      <c r="Q18" s="14"/>
      <c r="R18" s="17">
        <v>0</v>
      </c>
      <c r="S18" s="17">
        <v>172000</v>
      </c>
      <c r="T18" s="17">
        <v>0</v>
      </c>
      <c r="U18" s="17">
        <v>172000</v>
      </c>
      <c r="V18" s="17">
        <v>172000</v>
      </c>
      <c r="W18" s="17">
        <v>172000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10061.11</v>
      </c>
      <c r="AD18" s="17">
        <v>10061.11</v>
      </c>
      <c r="AE18" s="17">
        <v>0</v>
      </c>
      <c r="AF18" s="17">
        <v>10061.11</v>
      </c>
      <c r="AG18" s="17">
        <v>10061.11</v>
      </c>
      <c r="AH18" s="17">
        <v>10061.11</v>
      </c>
      <c r="AI18" s="7">
        <f t="shared" si="0"/>
        <v>5.8494825581395347</v>
      </c>
      <c r="AJ18" s="17">
        <v>10061.11</v>
      </c>
      <c r="AK18" s="7">
        <v>172000</v>
      </c>
      <c r="AL18" s="31">
        <f t="shared" si="1"/>
        <v>1709.5529220930889</v>
      </c>
    </row>
    <row r="19" spans="1:38" ht="17.25" customHeight="1" outlineLevel="5" x14ac:dyDescent="0.25">
      <c r="A19" s="25" t="s">
        <v>26</v>
      </c>
      <c r="B19" s="15" t="s">
        <v>27</v>
      </c>
      <c r="C19" s="14" t="s">
        <v>26</v>
      </c>
      <c r="D19" s="14"/>
      <c r="E19" s="14"/>
      <c r="F19" s="14"/>
      <c r="G19" s="14"/>
      <c r="H19" s="14"/>
      <c r="I19" s="16"/>
      <c r="J19" s="14"/>
      <c r="K19" s="14"/>
      <c r="L19" s="14"/>
      <c r="M19" s="14"/>
      <c r="N19" s="14"/>
      <c r="O19" s="14"/>
      <c r="P19" s="14"/>
      <c r="Q19" s="14"/>
      <c r="R19" s="17">
        <v>0</v>
      </c>
      <c r="S19" s="17">
        <v>824000</v>
      </c>
      <c r="T19" s="17">
        <v>0</v>
      </c>
      <c r="U19" s="17">
        <v>824000</v>
      </c>
      <c r="V19" s="17">
        <v>824000</v>
      </c>
      <c r="W19" s="17">
        <v>824000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399922.22</v>
      </c>
      <c r="AD19" s="17">
        <v>399922.22</v>
      </c>
      <c r="AE19" s="17">
        <v>0</v>
      </c>
      <c r="AF19" s="17">
        <v>399922.22</v>
      </c>
      <c r="AG19" s="17">
        <v>399922.22</v>
      </c>
      <c r="AH19" s="17">
        <v>399922.22</v>
      </c>
      <c r="AI19" s="7">
        <f t="shared" si="0"/>
        <v>48.534249999999993</v>
      </c>
      <c r="AJ19" s="7">
        <v>479900</v>
      </c>
      <c r="AK19" s="7">
        <v>824000</v>
      </c>
      <c r="AL19" s="31">
        <f t="shared" si="1"/>
        <v>171.70243800791832</v>
      </c>
    </row>
    <row r="20" spans="1:38" s="4" customFormat="1" ht="15.75" customHeight="1" outlineLevel="2" x14ac:dyDescent="0.2">
      <c r="A20" s="24" t="s">
        <v>47</v>
      </c>
      <c r="B20" s="11" t="s">
        <v>48</v>
      </c>
      <c r="C20" s="10" t="s">
        <v>47</v>
      </c>
      <c r="D20" s="10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0"/>
      <c r="Q20" s="10"/>
      <c r="R20" s="13">
        <v>0</v>
      </c>
      <c r="S20" s="13">
        <v>500</v>
      </c>
      <c r="T20" s="13">
        <v>0</v>
      </c>
      <c r="U20" s="13">
        <v>500</v>
      </c>
      <c r="V20" s="13">
        <v>500</v>
      </c>
      <c r="W20" s="13">
        <v>500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6">
        <f t="shared" si="0"/>
        <v>0</v>
      </c>
      <c r="AJ20" s="6"/>
      <c r="AK20" s="6">
        <v>500</v>
      </c>
      <c r="AL20" s="30"/>
    </row>
    <row r="21" spans="1:38" s="4" customFormat="1" ht="40.5" customHeight="1" outlineLevel="2" x14ac:dyDescent="0.2">
      <c r="A21" s="24" t="s">
        <v>28</v>
      </c>
      <c r="B21" s="11" t="s">
        <v>29</v>
      </c>
      <c r="C21" s="10" t="s">
        <v>28</v>
      </c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10"/>
      <c r="R21" s="13">
        <v>0</v>
      </c>
      <c r="S21" s="13">
        <v>0</v>
      </c>
      <c r="T21" s="13">
        <v>37.79</v>
      </c>
      <c r="U21" s="13">
        <v>37.79</v>
      </c>
      <c r="V21" s="13">
        <v>37.79</v>
      </c>
      <c r="W21" s="13">
        <v>37.79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37.79</v>
      </c>
      <c r="AD21" s="13">
        <v>37.79</v>
      </c>
      <c r="AE21" s="13">
        <v>0</v>
      </c>
      <c r="AF21" s="13">
        <v>37.79</v>
      </c>
      <c r="AG21" s="13">
        <v>37.79</v>
      </c>
      <c r="AH21" s="13">
        <v>37.79</v>
      </c>
      <c r="AI21" s="6">
        <f t="shared" si="0"/>
        <v>100</v>
      </c>
      <c r="AJ21" s="6">
        <v>37.79</v>
      </c>
      <c r="AK21" s="6"/>
      <c r="AL21" s="30">
        <f t="shared" si="1"/>
        <v>0</v>
      </c>
    </row>
    <row r="22" spans="1:38" s="4" customFormat="1" ht="18.75" customHeight="1" outlineLevel="2" x14ac:dyDescent="0.2">
      <c r="A22" s="24"/>
      <c r="B22" s="11" t="s">
        <v>62</v>
      </c>
      <c r="C22" s="10"/>
      <c r="D22" s="10"/>
      <c r="E22" s="10"/>
      <c r="F22" s="10"/>
      <c r="G22" s="10"/>
      <c r="H22" s="10"/>
      <c r="I22" s="12"/>
      <c r="J22" s="10"/>
      <c r="K22" s="10"/>
      <c r="L22" s="10"/>
      <c r="M22" s="10"/>
      <c r="N22" s="10"/>
      <c r="O22" s="10"/>
      <c r="P22" s="10"/>
      <c r="Q22" s="10"/>
      <c r="R22" s="13"/>
      <c r="S22" s="13">
        <f>S23+S24</f>
        <v>500</v>
      </c>
      <c r="T22" s="13">
        <f t="shared" ref="T22:AH22" si="3">T23+T24</f>
        <v>72843.78</v>
      </c>
      <c r="U22" s="13">
        <f t="shared" si="3"/>
        <v>73343.78</v>
      </c>
      <c r="V22" s="13">
        <f t="shared" si="3"/>
        <v>73343.78</v>
      </c>
      <c r="W22" s="13">
        <f t="shared" si="3"/>
        <v>73343.78</v>
      </c>
      <c r="X22" s="13">
        <f t="shared" si="3"/>
        <v>0</v>
      </c>
      <c r="Y22" s="13">
        <f t="shared" si="3"/>
        <v>0</v>
      </c>
      <c r="Z22" s="13">
        <f t="shared" si="3"/>
        <v>0</v>
      </c>
      <c r="AA22" s="13">
        <f t="shared" si="3"/>
        <v>0</v>
      </c>
      <c r="AB22" s="13">
        <f t="shared" si="3"/>
        <v>0</v>
      </c>
      <c r="AC22" s="13">
        <f t="shared" si="3"/>
        <v>40000</v>
      </c>
      <c r="AD22" s="13">
        <f t="shared" si="3"/>
        <v>40000</v>
      </c>
      <c r="AE22" s="13">
        <f t="shared" si="3"/>
        <v>0</v>
      </c>
      <c r="AF22" s="13">
        <f t="shared" si="3"/>
        <v>40000</v>
      </c>
      <c r="AG22" s="13">
        <f t="shared" si="3"/>
        <v>40000</v>
      </c>
      <c r="AH22" s="13">
        <f t="shared" si="3"/>
        <v>40000</v>
      </c>
      <c r="AI22" s="6">
        <f t="shared" si="0"/>
        <v>54.537685404270142</v>
      </c>
      <c r="AJ22" s="13">
        <f>AJ23+AJ24</f>
        <v>40000</v>
      </c>
      <c r="AK22" s="13">
        <f>AK23+AK24</f>
        <v>500</v>
      </c>
      <c r="AL22" s="30">
        <f t="shared" si="1"/>
        <v>1.25</v>
      </c>
    </row>
    <row r="23" spans="1:38" ht="17.25" customHeight="1" outlineLevel="2" x14ac:dyDescent="0.25">
      <c r="A23" s="25" t="s">
        <v>30</v>
      </c>
      <c r="B23" s="15" t="s">
        <v>31</v>
      </c>
      <c r="C23" s="14" t="s">
        <v>30</v>
      </c>
      <c r="D23" s="14"/>
      <c r="E23" s="14"/>
      <c r="F23" s="14"/>
      <c r="G23" s="14"/>
      <c r="H23" s="14"/>
      <c r="I23" s="16"/>
      <c r="J23" s="14"/>
      <c r="K23" s="14"/>
      <c r="L23" s="14"/>
      <c r="M23" s="14"/>
      <c r="N23" s="14"/>
      <c r="O23" s="14"/>
      <c r="P23" s="14"/>
      <c r="Q23" s="14"/>
      <c r="R23" s="17">
        <v>0</v>
      </c>
      <c r="S23" s="17">
        <v>500</v>
      </c>
      <c r="T23" s="17">
        <v>0</v>
      </c>
      <c r="U23" s="17">
        <v>500</v>
      </c>
      <c r="V23" s="17">
        <v>500</v>
      </c>
      <c r="W23" s="17">
        <v>500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7">
        <f t="shared" si="0"/>
        <v>0</v>
      </c>
      <c r="AJ23" s="7"/>
      <c r="AK23" s="7">
        <v>500</v>
      </c>
      <c r="AL23" s="31"/>
    </row>
    <row r="24" spans="1:38" outlineLevel="2" x14ac:dyDescent="0.25">
      <c r="A24" s="25" t="s">
        <v>32</v>
      </c>
      <c r="B24" s="15" t="s">
        <v>33</v>
      </c>
      <c r="C24" s="14" t="s">
        <v>32</v>
      </c>
      <c r="D24" s="14"/>
      <c r="E24" s="14"/>
      <c r="F24" s="14"/>
      <c r="G24" s="14"/>
      <c r="H24" s="14"/>
      <c r="I24" s="16"/>
      <c r="J24" s="14"/>
      <c r="K24" s="14"/>
      <c r="L24" s="14"/>
      <c r="M24" s="14"/>
      <c r="N24" s="14"/>
      <c r="O24" s="14"/>
      <c r="P24" s="14"/>
      <c r="Q24" s="14"/>
      <c r="R24" s="17">
        <v>0</v>
      </c>
      <c r="S24" s="17">
        <v>0</v>
      </c>
      <c r="T24" s="17">
        <v>72843.78</v>
      </c>
      <c r="U24" s="17">
        <v>72843.78</v>
      </c>
      <c r="V24" s="17">
        <v>72843.78</v>
      </c>
      <c r="W24" s="17">
        <v>72843.78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40000</v>
      </c>
      <c r="AD24" s="17">
        <v>40000</v>
      </c>
      <c r="AE24" s="17">
        <v>0</v>
      </c>
      <c r="AF24" s="17">
        <v>40000</v>
      </c>
      <c r="AG24" s="17">
        <v>40000</v>
      </c>
      <c r="AH24" s="17">
        <v>40000</v>
      </c>
      <c r="AI24" s="7">
        <f t="shared" si="0"/>
        <v>54.912032297060918</v>
      </c>
      <c r="AJ24" s="7">
        <v>40000</v>
      </c>
      <c r="AK24" s="7">
        <f>AK25+AK26</f>
        <v>0</v>
      </c>
      <c r="AL24" s="31"/>
    </row>
    <row r="25" spans="1:38" ht="17.25" customHeight="1" outlineLevel="5" x14ac:dyDescent="0.25">
      <c r="A25" s="25" t="s">
        <v>51</v>
      </c>
      <c r="B25" s="15" t="s">
        <v>52</v>
      </c>
      <c r="C25" s="14" t="s">
        <v>51</v>
      </c>
      <c r="D25" s="14"/>
      <c r="E25" s="14"/>
      <c r="F25" s="14"/>
      <c r="G25" s="14"/>
      <c r="H25" s="14"/>
      <c r="I25" s="16"/>
      <c r="J25" s="14"/>
      <c r="K25" s="14"/>
      <c r="L25" s="14"/>
      <c r="M25" s="14"/>
      <c r="N25" s="14"/>
      <c r="O25" s="14"/>
      <c r="P25" s="14"/>
      <c r="Q25" s="14"/>
      <c r="R25" s="17">
        <v>0</v>
      </c>
      <c r="S25" s="17">
        <v>0</v>
      </c>
      <c r="T25" s="17">
        <v>32843.78</v>
      </c>
      <c r="U25" s="17">
        <v>32843.78</v>
      </c>
      <c r="V25" s="17">
        <v>32843.78</v>
      </c>
      <c r="W25" s="17">
        <v>32843.78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7">
        <f t="shared" si="0"/>
        <v>0</v>
      </c>
      <c r="AJ25" s="7"/>
      <c r="AK25" s="7"/>
      <c r="AL25" s="31"/>
    </row>
    <row r="26" spans="1:38" ht="17.25" customHeight="1" outlineLevel="4" x14ac:dyDescent="0.25">
      <c r="A26" s="25" t="s">
        <v>34</v>
      </c>
      <c r="B26" s="15" t="s">
        <v>35</v>
      </c>
      <c r="C26" s="14" t="s">
        <v>34</v>
      </c>
      <c r="D26" s="14"/>
      <c r="E26" s="14"/>
      <c r="F26" s="14"/>
      <c r="G26" s="14"/>
      <c r="H26" s="14"/>
      <c r="I26" s="16"/>
      <c r="J26" s="14"/>
      <c r="K26" s="14"/>
      <c r="L26" s="14"/>
      <c r="M26" s="14"/>
      <c r="N26" s="14"/>
      <c r="O26" s="14"/>
      <c r="P26" s="14"/>
      <c r="Q26" s="14"/>
      <c r="R26" s="17">
        <v>0</v>
      </c>
      <c r="S26" s="17">
        <v>0</v>
      </c>
      <c r="T26" s="17">
        <v>40000</v>
      </c>
      <c r="U26" s="17">
        <v>40000</v>
      </c>
      <c r="V26" s="17">
        <v>40000</v>
      </c>
      <c r="W26" s="17">
        <v>40000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40000</v>
      </c>
      <c r="AD26" s="17">
        <v>40000</v>
      </c>
      <c r="AE26" s="17">
        <v>0</v>
      </c>
      <c r="AF26" s="17">
        <v>40000</v>
      </c>
      <c r="AG26" s="17">
        <v>40000</v>
      </c>
      <c r="AH26" s="17">
        <v>40000</v>
      </c>
      <c r="AI26" s="7">
        <f t="shared" si="0"/>
        <v>100</v>
      </c>
      <c r="AJ26" s="7"/>
      <c r="AK26" s="7"/>
      <c r="AL26" s="31"/>
    </row>
    <row r="27" spans="1:38" s="4" customFormat="1" ht="14.25" outlineLevel="1" x14ac:dyDescent="0.2">
      <c r="A27" s="24" t="s">
        <v>36</v>
      </c>
      <c r="B27" s="11" t="s">
        <v>37</v>
      </c>
      <c r="C27" s="10" t="s">
        <v>36</v>
      </c>
      <c r="D27" s="10"/>
      <c r="E27" s="10"/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3">
        <v>0</v>
      </c>
      <c r="S27" s="13">
        <v>1797414</v>
      </c>
      <c r="T27" s="13">
        <v>1321650.67</v>
      </c>
      <c r="U27" s="13">
        <v>3119064.67</v>
      </c>
      <c r="V27" s="13">
        <v>3119064.67</v>
      </c>
      <c r="W27" s="13">
        <v>3119064.67</v>
      </c>
      <c r="X27" s="13">
        <v>0</v>
      </c>
      <c r="Y27" s="13">
        <v>0</v>
      </c>
      <c r="Z27" s="13">
        <v>0</v>
      </c>
      <c r="AA27" s="13">
        <v>0</v>
      </c>
      <c r="AB27" s="13">
        <v>143047.35</v>
      </c>
      <c r="AC27" s="13">
        <v>3132597.09</v>
      </c>
      <c r="AD27" s="13">
        <v>2989549.74</v>
      </c>
      <c r="AE27" s="13">
        <v>143047.35</v>
      </c>
      <c r="AF27" s="13">
        <v>3132597.09</v>
      </c>
      <c r="AG27" s="13">
        <v>2989549.74</v>
      </c>
      <c r="AH27" s="13">
        <v>2989549.74</v>
      </c>
      <c r="AI27" s="6">
        <f t="shared" si="0"/>
        <v>95.847635631100914</v>
      </c>
      <c r="AJ27" s="6">
        <f>AJ28</f>
        <v>3119064.67</v>
      </c>
      <c r="AK27" s="6">
        <f>AK28</f>
        <v>2505260</v>
      </c>
      <c r="AL27" s="30">
        <f t="shared" si="1"/>
        <v>80.32087388556775</v>
      </c>
    </row>
    <row r="28" spans="1:38" s="4" customFormat="1" ht="42.75" customHeight="1" outlineLevel="2" x14ac:dyDescent="0.2">
      <c r="A28" s="24" t="s">
        <v>38</v>
      </c>
      <c r="B28" s="11" t="s">
        <v>39</v>
      </c>
      <c r="C28" s="10" t="s">
        <v>38</v>
      </c>
      <c r="D28" s="10"/>
      <c r="E28" s="10"/>
      <c r="F28" s="10"/>
      <c r="G28" s="10"/>
      <c r="H28" s="10"/>
      <c r="I28" s="12"/>
      <c r="J28" s="10"/>
      <c r="K28" s="10"/>
      <c r="L28" s="10"/>
      <c r="M28" s="10"/>
      <c r="N28" s="10"/>
      <c r="O28" s="10"/>
      <c r="P28" s="10"/>
      <c r="Q28" s="10"/>
      <c r="R28" s="13">
        <v>0</v>
      </c>
      <c r="S28" s="13">
        <v>1797414</v>
      </c>
      <c r="T28" s="13">
        <v>1321650.67</v>
      </c>
      <c r="U28" s="13">
        <v>3119064.67</v>
      </c>
      <c r="V28" s="13">
        <v>3119064.67</v>
      </c>
      <c r="W28" s="13">
        <v>3119064.67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2989549.74</v>
      </c>
      <c r="AD28" s="13">
        <v>2989549.74</v>
      </c>
      <c r="AE28" s="13">
        <v>0</v>
      </c>
      <c r="AF28" s="13">
        <v>2989549.74</v>
      </c>
      <c r="AG28" s="13">
        <v>2989549.74</v>
      </c>
      <c r="AH28" s="13">
        <v>2989549.74</v>
      </c>
      <c r="AI28" s="6">
        <f t="shared" si="0"/>
        <v>95.847635631100914</v>
      </c>
      <c r="AJ28" s="6">
        <f>AJ29+AJ30+AJ31+AJ32</f>
        <v>3119064.67</v>
      </c>
      <c r="AK28" s="6">
        <f>AK29+AK30+AK31+AK32</f>
        <v>2505260</v>
      </c>
      <c r="AL28" s="30">
        <f t="shared" si="1"/>
        <v>80.32087388556775</v>
      </c>
    </row>
    <row r="29" spans="1:38" ht="30" customHeight="1" outlineLevel="3" x14ac:dyDescent="0.25">
      <c r="A29" s="25" t="s">
        <v>40</v>
      </c>
      <c r="B29" s="15" t="s">
        <v>41</v>
      </c>
      <c r="C29" s="14" t="s">
        <v>40</v>
      </c>
      <c r="D29" s="14"/>
      <c r="E29" s="14"/>
      <c r="F29" s="14"/>
      <c r="G29" s="14"/>
      <c r="H29" s="14"/>
      <c r="I29" s="16"/>
      <c r="J29" s="14"/>
      <c r="K29" s="14"/>
      <c r="L29" s="14"/>
      <c r="M29" s="14"/>
      <c r="N29" s="14"/>
      <c r="O29" s="14"/>
      <c r="P29" s="14"/>
      <c r="Q29" s="14"/>
      <c r="R29" s="17">
        <v>0</v>
      </c>
      <c r="S29" s="17">
        <v>1379994</v>
      </c>
      <c r="T29" s="17">
        <v>71760</v>
      </c>
      <c r="U29" s="17">
        <v>1451754</v>
      </c>
      <c r="V29" s="17">
        <v>1451754</v>
      </c>
      <c r="W29" s="17">
        <v>1451754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1451754</v>
      </c>
      <c r="AD29" s="17">
        <v>1451754</v>
      </c>
      <c r="AE29" s="17">
        <v>0</v>
      </c>
      <c r="AF29" s="17">
        <v>1451754</v>
      </c>
      <c r="AG29" s="17">
        <v>1451754</v>
      </c>
      <c r="AH29" s="17">
        <v>1451754</v>
      </c>
      <c r="AI29" s="7">
        <f t="shared" si="0"/>
        <v>100</v>
      </c>
      <c r="AJ29" s="7">
        <v>1451754</v>
      </c>
      <c r="AK29" s="7">
        <v>1790395</v>
      </c>
      <c r="AL29" s="31">
        <f t="shared" si="1"/>
        <v>123.3263349024697</v>
      </c>
    </row>
    <row r="30" spans="1:38" ht="32.25" customHeight="1" outlineLevel="3" x14ac:dyDescent="0.25">
      <c r="A30" s="25" t="s">
        <v>42</v>
      </c>
      <c r="B30" s="15" t="s">
        <v>43</v>
      </c>
      <c r="C30" s="14" t="s">
        <v>42</v>
      </c>
      <c r="D30" s="14"/>
      <c r="E30" s="14"/>
      <c r="F30" s="14"/>
      <c r="G30" s="14"/>
      <c r="H30" s="14"/>
      <c r="I30" s="16"/>
      <c r="J30" s="14"/>
      <c r="K30" s="14"/>
      <c r="L30" s="14"/>
      <c r="M30" s="14"/>
      <c r="N30" s="14"/>
      <c r="O30" s="14"/>
      <c r="P30" s="14"/>
      <c r="Q30" s="14"/>
      <c r="R30" s="17">
        <v>0</v>
      </c>
      <c r="S30" s="17">
        <v>0</v>
      </c>
      <c r="T30" s="17">
        <v>890000</v>
      </c>
      <c r="U30" s="17">
        <v>890000</v>
      </c>
      <c r="V30" s="17">
        <v>890000</v>
      </c>
      <c r="W30" s="17">
        <v>890000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878809.94</v>
      </c>
      <c r="AD30" s="17">
        <v>878809.94</v>
      </c>
      <c r="AE30" s="17">
        <v>0</v>
      </c>
      <c r="AF30" s="17">
        <v>878809.94</v>
      </c>
      <c r="AG30" s="17">
        <v>878809.94</v>
      </c>
      <c r="AH30" s="17">
        <v>878809.94</v>
      </c>
      <c r="AI30" s="7">
        <f t="shared" si="0"/>
        <v>98.742689887640438</v>
      </c>
      <c r="AJ30" s="7">
        <v>890000</v>
      </c>
      <c r="AK30" s="7">
        <v>271201</v>
      </c>
      <c r="AL30" s="31">
        <f t="shared" si="1"/>
        <v>30.472022471910108</v>
      </c>
    </row>
    <row r="31" spans="1:38" ht="30" customHeight="1" outlineLevel="3" x14ac:dyDescent="0.25">
      <c r="A31" s="25" t="s">
        <v>49</v>
      </c>
      <c r="B31" s="15" t="s">
        <v>50</v>
      </c>
      <c r="C31" s="14" t="s">
        <v>49</v>
      </c>
      <c r="D31" s="14"/>
      <c r="E31" s="14"/>
      <c r="F31" s="14"/>
      <c r="G31" s="14"/>
      <c r="H31" s="14"/>
      <c r="I31" s="16"/>
      <c r="J31" s="14"/>
      <c r="K31" s="14"/>
      <c r="L31" s="14"/>
      <c r="M31" s="14"/>
      <c r="N31" s="14"/>
      <c r="O31" s="14"/>
      <c r="P31" s="14"/>
      <c r="Q31" s="14"/>
      <c r="R31" s="17">
        <v>0</v>
      </c>
      <c r="S31" s="17">
        <v>108300</v>
      </c>
      <c r="T31" s="17">
        <v>0</v>
      </c>
      <c r="U31" s="17">
        <v>108300</v>
      </c>
      <c r="V31" s="17">
        <v>108300</v>
      </c>
      <c r="W31" s="17">
        <v>108300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68695.13</v>
      </c>
      <c r="AD31" s="17">
        <v>68695.13</v>
      </c>
      <c r="AE31" s="17">
        <v>0</v>
      </c>
      <c r="AF31" s="17">
        <v>68695.13</v>
      </c>
      <c r="AG31" s="17">
        <v>68695.13</v>
      </c>
      <c r="AH31" s="17">
        <v>68695.13</v>
      </c>
      <c r="AI31" s="7">
        <f t="shared" si="0"/>
        <v>63.430406278855031</v>
      </c>
      <c r="AJ31" s="7">
        <v>108300</v>
      </c>
      <c r="AK31" s="7">
        <v>134544</v>
      </c>
      <c r="AL31" s="31">
        <f t="shared" si="1"/>
        <v>124.2326869806094</v>
      </c>
    </row>
    <row r="32" spans="1:38" ht="18.75" customHeight="1" outlineLevel="3" x14ac:dyDescent="0.25">
      <c r="A32" s="25" t="s">
        <v>44</v>
      </c>
      <c r="B32" s="15" t="s">
        <v>45</v>
      </c>
      <c r="C32" s="14" t="s">
        <v>44</v>
      </c>
      <c r="D32" s="14"/>
      <c r="E32" s="14"/>
      <c r="F32" s="14"/>
      <c r="G32" s="14"/>
      <c r="H32" s="14"/>
      <c r="I32" s="16"/>
      <c r="J32" s="14"/>
      <c r="K32" s="14"/>
      <c r="L32" s="14"/>
      <c r="M32" s="14"/>
      <c r="N32" s="14"/>
      <c r="O32" s="14"/>
      <c r="P32" s="14"/>
      <c r="Q32" s="14"/>
      <c r="R32" s="17">
        <v>0</v>
      </c>
      <c r="S32" s="17">
        <v>309120</v>
      </c>
      <c r="T32" s="17">
        <v>359890.67</v>
      </c>
      <c r="U32" s="17">
        <v>669010.67000000004</v>
      </c>
      <c r="V32" s="17">
        <v>669010.67000000004</v>
      </c>
      <c r="W32" s="17">
        <v>669010.67000000004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590290.67000000004</v>
      </c>
      <c r="AD32" s="17">
        <v>590290.67000000004</v>
      </c>
      <c r="AE32" s="17">
        <v>0</v>
      </c>
      <c r="AF32" s="17">
        <v>590290.67000000004</v>
      </c>
      <c r="AG32" s="17">
        <v>590290.67000000004</v>
      </c>
      <c r="AH32" s="17">
        <v>590290.67000000004</v>
      </c>
      <c r="AI32" s="7">
        <f t="shared" si="0"/>
        <v>88.233371524552823</v>
      </c>
      <c r="AJ32" s="7">
        <v>669010.67000000004</v>
      </c>
      <c r="AK32" s="7">
        <v>309120</v>
      </c>
      <c r="AL32" s="31">
        <f t="shared" si="1"/>
        <v>46.205541086512113</v>
      </c>
    </row>
    <row r="33" spans="1:38" s="4" customFormat="1" ht="22.5" customHeight="1" thickBot="1" x14ac:dyDescent="0.25">
      <c r="A33" s="34" t="s">
        <v>46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26"/>
      <c r="M33" s="26"/>
      <c r="N33" s="26"/>
      <c r="O33" s="26"/>
      <c r="P33" s="26"/>
      <c r="Q33" s="26"/>
      <c r="R33" s="27">
        <v>0</v>
      </c>
      <c r="S33" s="27">
        <v>3072867</v>
      </c>
      <c r="T33" s="27">
        <v>1641618.87</v>
      </c>
      <c r="U33" s="27">
        <v>4714485.87</v>
      </c>
      <c r="V33" s="27">
        <v>4714485.87</v>
      </c>
      <c r="W33" s="27">
        <v>4714485.87</v>
      </c>
      <c r="X33" s="27">
        <v>0</v>
      </c>
      <c r="Y33" s="27">
        <v>0</v>
      </c>
      <c r="Z33" s="27">
        <v>0</v>
      </c>
      <c r="AA33" s="27">
        <v>0</v>
      </c>
      <c r="AB33" s="27">
        <v>143047.35</v>
      </c>
      <c r="AC33" s="27">
        <v>3984630.03</v>
      </c>
      <c r="AD33" s="27">
        <v>3841582.68</v>
      </c>
      <c r="AE33" s="27">
        <v>143047.35</v>
      </c>
      <c r="AF33" s="27">
        <v>3984630.03</v>
      </c>
      <c r="AG33" s="27">
        <v>3841582.68</v>
      </c>
      <c r="AH33" s="27">
        <v>3841582.68</v>
      </c>
      <c r="AI33" s="28">
        <f t="shared" si="0"/>
        <v>81.484657838204527</v>
      </c>
      <c r="AJ33" s="28">
        <f>AJ8</f>
        <v>4073321.49</v>
      </c>
      <c r="AK33" s="28">
        <f>AK8</f>
        <v>3930389</v>
      </c>
      <c r="AL33" s="32">
        <f t="shared" si="1"/>
        <v>96.491008864610876</v>
      </c>
    </row>
    <row r="34" spans="1:38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 t="s">
        <v>1</v>
      </c>
    </row>
    <row r="35" spans="1:3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1"/>
      <c r="AG35" s="1"/>
      <c r="AH35" s="1"/>
    </row>
  </sheetData>
  <mergeCells count="35">
    <mergeCell ref="AE6:AG7"/>
    <mergeCell ref="AI6:AI7"/>
    <mergeCell ref="AJ6:AJ7"/>
    <mergeCell ref="AK6:AK7"/>
    <mergeCell ref="AL6:AL7"/>
    <mergeCell ref="A1:AH1"/>
    <mergeCell ref="A5:AL5"/>
    <mergeCell ref="A2:AL3"/>
    <mergeCell ref="A4:AH4"/>
    <mergeCell ref="E6:E7"/>
    <mergeCell ref="F6:F7"/>
    <mergeCell ref="G6:G7"/>
    <mergeCell ref="H6:H7"/>
    <mergeCell ref="I6:K6"/>
    <mergeCell ref="Q6:Q7"/>
    <mergeCell ref="R6:R7"/>
    <mergeCell ref="L6:N6"/>
    <mergeCell ref="C6:C7"/>
    <mergeCell ref="D6:D7"/>
    <mergeCell ref="A35:AE35"/>
    <mergeCell ref="A33:K33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  <mergeCell ref="A6:A7"/>
    <mergeCell ref="O6:O7"/>
    <mergeCell ref="P6:P7"/>
    <mergeCell ref="B6:B7"/>
  </mergeCells>
  <pageMargins left="0.59055118110236227" right="0" top="0.59055118110236227" bottom="0" header="0.39370078740157483" footer="0.3937007874015748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(15)</vt:lpstr>
      <vt:lpstr>'Документ (15)'!Заголовки_для_печати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2023-11-15T12:06:22Z</cp:lastPrinted>
  <dcterms:created xsi:type="dcterms:W3CDTF">2023-11-02T12:27:18Z</dcterms:created>
  <dcterms:modified xsi:type="dcterms:W3CDTF">2023-11-15T12:30:18Z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